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5年-萬新國中/"/>
    </mc:Choice>
  </mc:AlternateContent>
  <xr:revisionPtr revIDLastSave="705" documentId="13_ncr:1_{94868E29-6FDC-4BDA-A848-982BFBF603CA}" xr6:coauthVersionLast="47" xr6:coauthVersionMax="47" xr10:uidLastSave="{037C5DB5-5DBD-4D16-80DE-9E05B98A3443}"/>
  <bookViews>
    <workbookView xWindow="-108" yWindow="-108" windowWidth="23256" windowHeight="12456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  <sheet name="第五週" sheetId="160" r:id="rId6"/>
  </sheets>
  <externalReferences>
    <externalReference r:id="rId7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59" l="1"/>
  <c r="K14" i="159"/>
  <c r="H14" i="159"/>
  <c r="K11" i="159"/>
  <c r="K10" i="159"/>
  <c r="K9" i="159"/>
  <c r="H9" i="159"/>
  <c r="K6" i="159"/>
  <c r="K24" i="160"/>
  <c r="H24" i="160"/>
  <c r="H20" i="160"/>
  <c r="U9" i="159"/>
  <c r="P9" i="159"/>
  <c r="P10" i="159"/>
  <c r="P11" i="159"/>
  <c r="U9" i="158"/>
  <c r="K27" i="158"/>
  <c r="K26" i="158"/>
  <c r="K25" i="158"/>
  <c r="K24" i="158"/>
  <c r="K21" i="158"/>
  <c r="K20" i="158"/>
  <c r="K14" i="158"/>
  <c r="K8" i="158"/>
  <c r="K7" i="158"/>
  <c r="K6" i="158"/>
  <c r="H20" i="158"/>
  <c r="P9" i="157"/>
  <c r="K24" i="157"/>
  <c r="H24" i="157"/>
  <c r="P8" i="152"/>
  <c r="P17" i="157"/>
  <c r="P18" i="152"/>
  <c r="F25" i="160"/>
  <c r="F21" i="160"/>
  <c r="F20" i="160"/>
  <c r="F18" i="160"/>
  <c r="F17" i="160"/>
  <c r="F16" i="160"/>
  <c r="F15" i="160"/>
  <c r="F14" i="160"/>
  <c r="F10" i="160"/>
  <c r="F9" i="160"/>
  <c r="F8" i="160"/>
  <c r="F5" i="160"/>
  <c r="K20" i="160"/>
  <c r="K15" i="160"/>
  <c r="K11" i="160"/>
  <c r="K10" i="160"/>
  <c r="K9" i="160"/>
  <c r="K8" i="160"/>
  <c r="K7" i="160"/>
  <c r="K6" i="160"/>
  <c r="K5" i="160"/>
  <c r="P25" i="160"/>
  <c r="P24" i="160"/>
  <c r="P20" i="160"/>
  <c r="P16" i="160"/>
  <c r="P15" i="160"/>
  <c r="P14" i="160"/>
  <c r="P11" i="160"/>
  <c r="P10" i="160"/>
  <c r="P9" i="160"/>
  <c r="P8" i="160"/>
  <c r="P6" i="160"/>
  <c r="P5" i="160"/>
  <c r="U5" i="160"/>
  <c r="U25" i="160"/>
  <c r="U24" i="160"/>
  <c r="U20" i="160"/>
  <c r="U15" i="160"/>
  <c r="U14" i="160"/>
  <c r="U11" i="160"/>
  <c r="U10" i="160"/>
  <c r="U9" i="160"/>
  <c r="U8" i="160"/>
  <c r="Z25" i="159"/>
  <c r="Z24" i="159"/>
  <c r="Z20" i="159"/>
  <c r="Z15" i="159"/>
  <c r="Z14" i="159"/>
  <c r="Z10" i="159"/>
  <c r="Z9" i="159"/>
  <c r="Z8" i="159"/>
  <c r="Z5" i="159"/>
  <c r="U24" i="159"/>
  <c r="U20" i="159"/>
  <c r="U17" i="159"/>
  <c r="U16" i="159"/>
  <c r="U15" i="159"/>
  <c r="U14" i="159"/>
  <c r="U8" i="159"/>
  <c r="U6" i="159"/>
  <c r="U5" i="159"/>
  <c r="P25" i="159"/>
  <c r="P24" i="159"/>
  <c r="P20" i="159"/>
  <c r="P16" i="159"/>
  <c r="P15" i="159"/>
  <c r="P14" i="159"/>
  <c r="P8" i="159"/>
  <c r="P6" i="159"/>
  <c r="P5" i="159"/>
  <c r="K5" i="159"/>
  <c r="K22" i="159"/>
  <c r="K23" i="159"/>
  <c r="K25" i="159"/>
  <c r="F24" i="159"/>
  <c r="F20" i="159"/>
  <c r="F18" i="159"/>
  <c r="F17" i="159"/>
  <c r="F15" i="159"/>
  <c r="F14" i="159"/>
  <c r="F8" i="159"/>
  <c r="F5" i="159"/>
  <c r="Z6" i="158"/>
  <c r="Z5" i="158"/>
  <c r="Z9" i="158"/>
  <c r="Z8" i="158"/>
  <c r="Z15" i="158"/>
  <c r="Z14" i="158"/>
  <c r="Z20" i="158"/>
  <c r="Z26" i="158"/>
  <c r="Z24" i="158"/>
  <c r="U25" i="158"/>
  <c r="U24" i="158"/>
  <c r="U20" i="158"/>
  <c r="U17" i="158"/>
  <c r="U15" i="158"/>
  <c r="U14" i="158"/>
  <c r="U8" i="158"/>
  <c r="U5" i="158"/>
  <c r="P26" i="158"/>
  <c r="P25" i="158"/>
  <c r="P24" i="158"/>
  <c r="P20" i="158"/>
  <c r="P14" i="158"/>
  <c r="P10" i="158"/>
  <c r="P9" i="158"/>
  <c r="P8" i="158"/>
  <c r="P6" i="158"/>
  <c r="P5" i="158"/>
  <c r="K5" i="158"/>
  <c r="F24" i="158"/>
  <c r="F20" i="158"/>
  <c r="F16" i="158"/>
  <c r="F15" i="158"/>
  <c r="F14" i="158"/>
  <c r="F10" i="158"/>
  <c r="F9" i="158"/>
  <c r="F8" i="158"/>
  <c r="F5" i="158"/>
  <c r="Z25" i="157"/>
  <c r="Z24" i="157"/>
  <c r="Z20" i="157"/>
  <c r="Z17" i="157"/>
  <c r="Z15" i="157"/>
  <c r="Z14" i="157"/>
  <c r="Z9" i="157"/>
  <c r="Z8" i="157"/>
  <c r="Z6" i="157"/>
  <c r="Z5" i="157"/>
  <c r="U25" i="157"/>
  <c r="U24" i="157"/>
  <c r="U20" i="157"/>
  <c r="U15" i="157"/>
  <c r="U14" i="157"/>
  <c r="U10" i="157"/>
  <c r="U9" i="157"/>
  <c r="U8" i="157"/>
  <c r="U5" i="157"/>
  <c r="P24" i="157"/>
  <c r="P20" i="157"/>
  <c r="P16" i="157"/>
  <c r="P15" i="157"/>
  <c r="P14" i="157"/>
  <c r="P8" i="157"/>
  <c r="P5" i="157"/>
  <c r="K20" i="157"/>
  <c r="K12" i="157"/>
  <c r="K11" i="157"/>
  <c r="K10" i="157"/>
  <c r="K8" i="157"/>
  <c r="K6" i="157"/>
  <c r="K5" i="157"/>
  <c r="U25" i="152"/>
  <c r="U24" i="152"/>
  <c r="U20" i="152"/>
  <c r="U16" i="152"/>
  <c r="U15" i="152"/>
  <c r="U14" i="152"/>
  <c r="U9" i="152"/>
  <c r="U8" i="152"/>
  <c r="U6" i="152"/>
  <c r="U5" i="152"/>
  <c r="P24" i="152"/>
  <c r="P20" i="152"/>
  <c r="P17" i="152"/>
  <c r="P16" i="152"/>
  <c r="P15" i="152"/>
  <c r="P14" i="152"/>
  <c r="P5" i="152"/>
  <c r="E3" i="160"/>
  <c r="E3" i="159"/>
  <c r="M24" i="159"/>
  <c r="M20" i="159"/>
  <c r="M14" i="159"/>
  <c r="M8" i="159"/>
  <c r="L5" i="159"/>
  <c r="O1" i="160"/>
  <c r="M1" i="160"/>
  <c r="H1" i="160"/>
  <c r="O1" i="159"/>
  <c r="M1" i="159"/>
  <c r="H1" i="159"/>
  <c r="O1" i="158"/>
  <c r="M1" i="158"/>
  <c r="H1" i="158"/>
  <c r="O1" i="157"/>
  <c r="M1" i="157"/>
  <c r="H1" i="157"/>
  <c r="M1" i="152"/>
  <c r="H1" i="152"/>
  <c r="R24" i="160"/>
  <c r="R20" i="160"/>
  <c r="R14" i="160"/>
  <c r="R8" i="160"/>
  <c r="Q5" i="160"/>
  <c r="M24" i="160"/>
  <c r="M20" i="160"/>
  <c r="M14" i="160"/>
  <c r="M8" i="160"/>
  <c r="L5" i="160"/>
  <c r="H5" i="160"/>
  <c r="C24" i="160"/>
  <c r="C20" i="160"/>
  <c r="C14" i="160"/>
  <c r="C8" i="160"/>
  <c r="B5" i="160"/>
  <c r="U36" i="160"/>
  <c r="P36" i="160"/>
  <c r="K36" i="160"/>
  <c r="F36" i="160"/>
  <c r="W24" i="159"/>
  <c r="W20" i="159"/>
  <c r="W14" i="159"/>
  <c r="W8" i="159"/>
  <c r="V5" i="159"/>
  <c r="R24" i="159"/>
  <c r="R20" i="159"/>
  <c r="R14" i="159"/>
  <c r="R8" i="159"/>
  <c r="Q5" i="159"/>
  <c r="H22" i="159"/>
  <c r="H5" i="159"/>
  <c r="C24" i="159"/>
  <c r="C20" i="159"/>
  <c r="C14" i="159"/>
  <c r="C8" i="159"/>
  <c r="B5" i="159"/>
  <c r="O1" i="152"/>
  <c r="Z36" i="159"/>
  <c r="U36" i="159"/>
  <c r="P36" i="159"/>
  <c r="K36" i="159"/>
  <c r="F36" i="159"/>
  <c r="W24" i="158"/>
  <c r="W20" i="158"/>
  <c r="W14" i="158"/>
  <c r="W8" i="158"/>
  <c r="V5" i="158"/>
  <c r="R24" i="158"/>
  <c r="R20" i="158"/>
  <c r="R14" i="158"/>
  <c r="R8" i="158"/>
  <c r="Q5" i="158"/>
  <c r="M24" i="158"/>
  <c r="M20" i="158"/>
  <c r="M14" i="158"/>
  <c r="M8" i="158"/>
  <c r="L5" i="158"/>
  <c r="H24" i="158"/>
  <c r="H14" i="158"/>
  <c r="H5" i="158"/>
  <c r="C24" i="158"/>
  <c r="C20" i="158"/>
  <c r="C14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5" i="157"/>
  <c r="Z37" i="158"/>
  <c r="U37" i="158"/>
  <c r="P37" i="158"/>
  <c r="K37" i="158"/>
  <c r="F37" i="158"/>
  <c r="Z36" i="157"/>
  <c r="U36" i="157"/>
  <c r="P36" i="157"/>
  <c r="K36" i="157"/>
  <c r="U36" i="152"/>
  <c r="P36" i="152"/>
  <c r="O3" i="152" l="1"/>
  <c r="Q3" i="152" l="1"/>
  <c r="T3" i="152"/>
  <c r="R24" i="152" l="1"/>
  <c r="R20" i="152"/>
  <c r="R14" i="152"/>
  <c r="R8" i="152"/>
  <c r="Q5" i="152"/>
  <c r="M24" i="152"/>
  <c r="M20" i="152"/>
  <c r="M14" i="152"/>
  <c r="L5" i="152"/>
  <c r="M8" i="152"/>
  <c r="B3" i="125" l="1"/>
  <c r="A4" i="125"/>
  <c r="B4" i="125" l="1"/>
  <c r="A6" i="125" l="1"/>
  <c r="L3" i="157" l="1"/>
  <c r="J3" i="157"/>
  <c r="B5" i="125"/>
  <c r="B6" i="125"/>
  <c r="A7" i="125"/>
  <c r="Q3" i="157" l="1"/>
  <c r="O3" i="157"/>
  <c r="A8" i="125"/>
  <c r="B7" i="125"/>
  <c r="V3" i="157" l="1"/>
  <c r="Y3" i="157" s="1"/>
  <c r="T3" i="157"/>
  <c r="A9" i="125"/>
  <c r="B3" i="158" s="1"/>
  <c r="B8" i="125"/>
  <c r="G3" i="158" l="1"/>
  <c r="E3" i="158"/>
  <c r="L3" i="158"/>
  <c r="J3" i="158"/>
  <c r="A10" i="125"/>
  <c r="B9" i="125"/>
  <c r="Q3" i="158" l="1"/>
  <c r="O3" i="158"/>
  <c r="B10" i="125"/>
  <c r="A11" i="125"/>
  <c r="T3" i="158" l="1"/>
  <c r="V3" i="158"/>
  <c r="Y3" i="158" s="1"/>
  <c r="A12" i="125"/>
  <c r="B11" i="125"/>
  <c r="A13" i="125" l="1"/>
  <c r="B12" i="125"/>
  <c r="A14" i="125" l="1"/>
  <c r="B3" i="159" s="1"/>
  <c r="G3" i="159" s="1"/>
  <c r="B13" i="125"/>
  <c r="J3" i="159" l="1"/>
  <c r="L3" i="159"/>
  <c r="B14" i="125"/>
  <c r="A15" i="125"/>
  <c r="Q3" i="159" l="1"/>
  <c r="O3" i="159"/>
  <c r="A16" i="125"/>
  <c r="A17" i="125" s="1"/>
  <c r="B15" i="125"/>
  <c r="T3" i="159" l="1"/>
  <c r="V3" i="159"/>
  <c r="Y3" i="159" s="1"/>
  <c r="A18" i="125"/>
  <c r="B17" i="125"/>
  <c r="B16" i="125"/>
  <c r="B18" i="125" l="1"/>
  <c r="A19" i="125"/>
  <c r="B3" i="160" s="1"/>
  <c r="G3" i="160" s="1"/>
  <c r="L3" i="160" l="1"/>
  <c r="J3" i="160"/>
  <c r="B19" i="125"/>
  <c r="A20" i="125"/>
  <c r="A21" i="125" s="1"/>
  <c r="B21" i="125" s="1"/>
  <c r="Q3" i="160" l="1"/>
  <c r="O3" i="160"/>
  <c r="B20" i="125"/>
  <c r="A22" i="125"/>
  <c r="T3" i="160" l="1"/>
  <c r="B22" i="125"/>
</calcChain>
</file>

<file path=xl/sharedStrings.xml><?xml version="1.0" encoding="utf-8"?>
<sst xmlns="http://schemas.openxmlformats.org/spreadsheetml/2006/main" count="750" uniqueCount="243">
  <si>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</si>
  <si>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</si>
  <si>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</si>
  <si>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</si>
  <si>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</si>
  <si>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</si>
  <si>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</si>
  <si>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</si>
  <si>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</si>
  <si>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</si>
  <si>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</si>
  <si>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</si>
  <si>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</si>
  <si>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</si>
  <si>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</si>
  <si>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</si>
  <si>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</si>
  <si>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</si>
  <si>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</si>
  <si>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</si>
  <si>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</si>
  <si>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</si>
  <si>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</si>
  <si>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</si>
  <si>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</si>
  <si>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</si>
  <si>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</si>
  <si>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</si>
  <si>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</si>
  <si>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</si>
  <si>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</si>
  <si>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</si>
  <si>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</si>
  <si>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</si>
  <si>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</si>
  <si>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</si>
  <si>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</si>
  <si>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</si>
  <si>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</si>
  <si>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</si>
  <si>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</si>
  <si>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</si>
  <si>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</si>
  <si>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</si>
  <si>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</si>
  <si>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</si>
  <si>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</si>
  <si>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</si>
  <si>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</si>
  <si>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</si>
  <si>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</si>
  <si>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</si>
  <si>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</si>
  <si>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115年</t>
    <phoneticPr fontId="1" type="noConversion" alignment="center"/>
  </si>
  <si>
    <t>第五週</t>
    <phoneticPr fontId="22" type="noConversion"/>
  </si>
  <si>
    <t>4月份</t>
    <phoneticPr fontId="22" type="noConversion"/>
  </si>
  <si>
    <t>海苔飯</t>
  </si>
  <si>
    <t>泡菜炒蛋</t>
  </si>
  <si>
    <t>有機蔬菜</t>
  </si>
  <si>
    <t>芹香黃瓜</t>
  </si>
  <si>
    <t>糙米飯</t>
  </si>
  <si>
    <t>古早味肉燥</t>
  </si>
  <si>
    <t>三杯豆干丁</t>
  </si>
  <si>
    <t>高麗菜湯</t>
  </si>
  <si>
    <t>香菇肉羹麵</t>
  </si>
  <si>
    <t>熟蔥肉餡餅×1</t>
  </si>
  <si>
    <t>水果</t>
  </si>
  <si>
    <t>白米飯</t>
  </si>
  <si>
    <t>紅燒油腐</t>
  </si>
  <si>
    <t>炒 油 菜</t>
  </si>
  <si>
    <t>冬 瓜 湯</t>
  </si>
  <si>
    <t>芝麻米飯</t>
  </si>
  <si>
    <t>紅 燒 肉</t>
  </si>
  <si>
    <t>蕃茄炒蛋</t>
  </si>
  <si>
    <t>四 神 湯</t>
  </si>
  <si>
    <t>胚芽米飯</t>
  </si>
  <si>
    <t>鹽酥魚丁</t>
  </si>
  <si>
    <t>肉片燴黃瓜</t>
  </si>
  <si>
    <t>紅豆芋圓甜湯</t>
  </si>
  <si>
    <t>三 杯 雞</t>
  </si>
  <si>
    <t>肉末玉米</t>
  </si>
  <si>
    <t>炒大陸妹</t>
  </si>
  <si>
    <t>蘿 蔔 湯</t>
  </si>
  <si>
    <t>小米飯</t>
  </si>
  <si>
    <t>蒜泥白肉</t>
  </si>
  <si>
    <t>柴魚蒸蛋</t>
  </si>
  <si>
    <t>炒青江菜</t>
  </si>
  <si>
    <t>蕃茄豆腐</t>
  </si>
  <si>
    <t>白 菜 滷</t>
  </si>
  <si>
    <t>青菜蛋花</t>
  </si>
  <si>
    <t>薏仁米飯</t>
  </si>
  <si>
    <t>起司馬鈴薯燒肉</t>
  </si>
  <si>
    <t>紅蘿蔔炒蛋</t>
  </si>
  <si>
    <t>香菇雞湯</t>
  </si>
  <si>
    <t>宮保雞丁</t>
  </si>
  <si>
    <t>沙茶冬粉</t>
  </si>
  <si>
    <t>炒青花菜</t>
  </si>
  <si>
    <t>扁 蒲 湯</t>
  </si>
  <si>
    <t>麵 線 糊</t>
  </si>
  <si>
    <t>燕麥米飯</t>
  </si>
  <si>
    <t>豆薯蛋花</t>
  </si>
  <si>
    <t>履歷豆漿</t>
  </si>
  <si>
    <t>麥片米飯</t>
  </si>
  <si>
    <t>咖哩花菜肉片</t>
  </si>
  <si>
    <t>枸杞冬瓜</t>
  </si>
  <si>
    <t>鐵板豬柳</t>
  </si>
  <si>
    <t>玉米炒蛋</t>
  </si>
  <si>
    <t>綠豆西谷米甜湯</t>
  </si>
  <si>
    <t>關 東 煮</t>
  </si>
  <si>
    <t>蔥香花菜</t>
  </si>
  <si>
    <t>海芽大骨</t>
  </si>
  <si>
    <t>飯 湯</t>
  </si>
  <si>
    <t>咖 哩 肉</t>
  </si>
  <si>
    <t>魚香炒蛋</t>
  </si>
  <si>
    <t>大白菜燉雞</t>
  </si>
  <si>
    <t>瓜仔肉燥</t>
  </si>
  <si>
    <t>蒸 蛋</t>
  </si>
  <si>
    <t>黃瓜針菇</t>
  </si>
  <si>
    <t>白米</t>
    <phoneticPr fontId="22" type="noConversion"/>
  </si>
  <si>
    <t>海苔粉</t>
    <phoneticPr fontId="22" type="noConversion"/>
  </si>
  <si>
    <t>雞丁</t>
    <phoneticPr fontId="22" type="noConversion"/>
  </si>
  <si>
    <t>洋芋</t>
    <phoneticPr fontId="22" type="noConversion"/>
  </si>
  <si>
    <t>起司絲</t>
    <phoneticPr fontId="22" type="noConversion"/>
  </si>
  <si>
    <t>雞蛋</t>
    <phoneticPr fontId="22" type="noConversion"/>
  </si>
  <si>
    <t>韓式泡菜</t>
    <phoneticPr fontId="22" type="noConversion"/>
  </si>
  <si>
    <t>洋蔥</t>
    <phoneticPr fontId="22" type="noConversion"/>
  </si>
  <si>
    <t>山東大白菜</t>
    <phoneticPr fontId="22" type="noConversion"/>
  </si>
  <si>
    <t>紅蘿蔔</t>
    <phoneticPr fontId="22" type="noConversion"/>
  </si>
  <si>
    <t>大黃瓜</t>
    <phoneticPr fontId="22" type="noConversion"/>
  </si>
  <si>
    <t>芹菜</t>
    <phoneticPr fontId="22" type="noConversion"/>
  </si>
  <si>
    <t>大骨</t>
    <phoneticPr fontId="22" type="noConversion"/>
  </si>
  <si>
    <t>糙米</t>
    <phoneticPr fontId="22" type="noConversion"/>
  </si>
  <si>
    <t>豬絞肉</t>
    <phoneticPr fontId="22" type="noConversion"/>
  </si>
  <si>
    <t>紅蔥頭</t>
    <phoneticPr fontId="22" type="noConversion"/>
  </si>
  <si>
    <t>豆干丁</t>
    <phoneticPr fontId="22" type="noConversion"/>
  </si>
  <si>
    <t>薑片</t>
    <phoneticPr fontId="22" type="noConversion"/>
  </si>
  <si>
    <t>九層塔</t>
    <phoneticPr fontId="22" type="noConversion"/>
  </si>
  <si>
    <t>高麗菜</t>
    <phoneticPr fontId="22" type="noConversion"/>
  </si>
  <si>
    <t>牛排麵</t>
    <phoneticPr fontId="22" type="noConversion"/>
  </si>
  <si>
    <t>肉絲</t>
    <phoneticPr fontId="22" type="noConversion"/>
  </si>
  <si>
    <t>乾香菇絲</t>
    <phoneticPr fontId="22" type="noConversion"/>
  </si>
  <si>
    <t>脆筍絲</t>
    <phoneticPr fontId="22" type="noConversion"/>
  </si>
  <si>
    <t>乾木耳</t>
    <phoneticPr fontId="22" type="noConversion"/>
  </si>
  <si>
    <t>熟蔥肉餡餅</t>
    <phoneticPr fontId="22" type="noConversion"/>
  </si>
  <si>
    <t>炸</t>
    <phoneticPr fontId="35" type="noConversion"/>
  </si>
  <si>
    <t>金針菇</t>
    <phoneticPr fontId="22" type="noConversion"/>
  </si>
  <si>
    <t>扁魚干</t>
    <phoneticPr fontId="22" type="noConversion"/>
  </si>
  <si>
    <t>雞排</t>
    <phoneticPr fontId="22" type="noConversion"/>
  </si>
  <si>
    <t>油豆腐</t>
    <phoneticPr fontId="22" type="noConversion"/>
  </si>
  <si>
    <t>桶筍片</t>
    <phoneticPr fontId="22" type="noConversion"/>
  </si>
  <si>
    <t>濕香菇</t>
    <phoneticPr fontId="22" type="noConversion"/>
  </si>
  <si>
    <t>油菜</t>
    <phoneticPr fontId="22" type="noConversion"/>
  </si>
  <si>
    <t>冬瓜</t>
    <phoneticPr fontId="22" type="noConversion"/>
  </si>
  <si>
    <t>黑芝麻</t>
    <phoneticPr fontId="22" type="noConversion"/>
  </si>
  <si>
    <t>肉丁</t>
    <phoneticPr fontId="22" type="noConversion"/>
  </si>
  <si>
    <t>白蘿蔔</t>
    <phoneticPr fontId="22" type="noConversion"/>
  </si>
  <si>
    <t>蕃茄</t>
    <phoneticPr fontId="22" type="noConversion"/>
  </si>
  <si>
    <t>龍骨</t>
    <phoneticPr fontId="22" type="noConversion"/>
  </si>
  <si>
    <t>四神料包</t>
    <phoneticPr fontId="22" type="noConversion"/>
  </si>
  <si>
    <t>胚芽米</t>
    <phoneticPr fontId="22" type="noConversion"/>
  </si>
  <si>
    <t>魚丁</t>
    <phoneticPr fontId="22" type="noConversion"/>
  </si>
  <si>
    <t>肉片</t>
    <phoneticPr fontId="22" type="noConversion"/>
  </si>
  <si>
    <t>紅豆</t>
    <phoneticPr fontId="22" type="noConversion"/>
  </si>
  <si>
    <t>芋圓</t>
    <phoneticPr fontId="22" type="noConversion"/>
  </si>
  <si>
    <t>米血</t>
    <phoneticPr fontId="22" type="noConversion"/>
  </si>
  <si>
    <t>赤絞肉</t>
    <phoneticPr fontId="22" type="noConversion"/>
  </si>
  <si>
    <t>玉米粒</t>
    <phoneticPr fontId="22" type="noConversion"/>
  </si>
  <si>
    <t>大陸妹</t>
    <phoneticPr fontId="22" type="noConversion"/>
  </si>
  <si>
    <t>小米</t>
    <phoneticPr fontId="22" type="noConversion"/>
  </si>
  <si>
    <t>柴魚片</t>
    <phoneticPr fontId="22" type="noConversion"/>
  </si>
  <si>
    <t>青江菜</t>
    <phoneticPr fontId="22" type="noConversion"/>
  </si>
  <si>
    <t>嫩豆腐</t>
    <phoneticPr fontId="22" type="noConversion"/>
  </si>
  <si>
    <t>小白菜</t>
    <phoneticPr fontId="22" type="noConversion"/>
  </si>
  <si>
    <t>薏仁</t>
    <phoneticPr fontId="22" type="noConversion"/>
  </si>
  <si>
    <t>乾香菇</t>
    <phoneticPr fontId="22" type="noConversion"/>
  </si>
  <si>
    <t>雞胸肉丁</t>
    <phoneticPr fontId="22" type="noConversion"/>
  </si>
  <si>
    <t>油花生</t>
    <phoneticPr fontId="22" type="noConversion"/>
  </si>
  <si>
    <t>冬粉</t>
    <phoneticPr fontId="22" type="noConversion"/>
  </si>
  <si>
    <t>豆芽菜</t>
    <phoneticPr fontId="22" type="noConversion"/>
  </si>
  <si>
    <t>青花菜</t>
    <phoneticPr fontId="22" type="noConversion"/>
  </si>
  <si>
    <t>扁蒲</t>
    <phoneticPr fontId="22" type="noConversion"/>
  </si>
  <si>
    <t>刈包</t>
    <phoneticPr fontId="22" type="noConversion"/>
  </si>
  <si>
    <t>黑蜜肉排</t>
    <phoneticPr fontId="22" type="noConversion"/>
  </si>
  <si>
    <t>酸菜絲</t>
    <phoneticPr fontId="22" type="noConversion"/>
  </si>
  <si>
    <t>花生粉</t>
    <phoneticPr fontId="22" type="noConversion"/>
  </si>
  <si>
    <t>燕麥</t>
    <phoneticPr fontId="22" type="noConversion"/>
  </si>
  <si>
    <t>豆薯</t>
    <phoneticPr fontId="22" type="noConversion"/>
  </si>
  <si>
    <t>麥片</t>
    <phoneticPr fontId="22" type="noConversion"/>
  </si>
  <si>
    <t>花椰菜</t>
    <phoneticPr fontId="22" type="noConversion"/>
  </si>
  <si>
    <t>枸杞</t>
    <phoneticPr fontId="22" type="noConversion"/>
  </si>
  <si>
    <t>豬柳</t>
    <phoneticPr fontId="22" type="noConversion"/>
  </si>
  <si>
    <t>綠豆</t>
    <phoneticPr fontId="22" type="noConversion"/>
  </si>
  <si>
    <t>西谷米</t>
    <phoneticPr fontId="22" type="noConversion"/>
  </si>
  <si>
    <t>小黃瓜</t>
    <phoneticPr fontId="22" type="noConversion"/>
  </si>
  <si>
    <t>黑輪條</t>
    <phoneticPr fontId="22" type="noConversion"/>
  </si>
  <si>
    <t>米血丁</t>
    <phoneticPr fontId="22" type="noConversion"/>
  </si>
  <si>
    <t>玉米塊</t>
    <phoneticPr fontId="22" type="noConversion"/>
  </si>
  <si>
    <t>乾海帶芽</t>
    <phoneticPr fontId="22" type="noConversion"/>
  </si>
  <si>
    <t>海苔飯</t>
    <phoneticPr fontId="22" type="noConversion"/>
  </si>
  <si>
    <t>絞肉</t>
    <phoneticPr fontId="22" type="noConversion"/>
  </si>
  <si>
    <t>醬瓜末</t>
    <phoneticPr fontId="22" type="noConversion"/>
  </si>
  <si>
    <t>雞肉堡排×1</t>
    <phoneticPr fontId="22" type="noConversion"/>
  </si>
  <si>
    <t>蝦米</t>
    <phoneticPr fontId="22" type="noConversion"/>
  </si>
  <si>
    <t>炒</t>
    <phoneticPr fontId="22" type="noConversion"/>
  </si>
  <si>
    <t>滷</t>
    <phoneticPr fontId="22" type="noConversion"/>
  </si>
  <si>
    <t>燒</t>
    <phoneticPr fontId="22" type="noConversion"/>
  </si>
  <si>
    <t>炸</t>
    <phoneticPr fontId="22" type="noConversion"/>
  </si>
  <si>
    <t>燴</t>
    <phoneticPr fontId="22" type="noConversion"/>
  </si>
  <si>
    <t>蒸</t>
    <phoneticPr fontId="22" type="noConversion"/>
  </si>
  <si>
    <t>炒酸菜絲&amp;花生糖粉</t>
    <phoneticPr fontId="22" type="noConversion"/>
  </si>
  <si>
    <t>彩椒豆干</t>
    <phoneticPr fontId="22" type="noConversion"/>
  </si>
  <si>
    <t>泰式雞丁</t>
    <phoneticPr fontId="22" type="noConversion"/>
  </si>
  <si>
    <t>豆包</t>
    <phoneticPr fontId="22" type="noConversion"/>
  </si>
  <si>
    <t>拌</t>
    <phoneticPr fontId="22" type="noConversion"/>
  </si>
  <si>
    <t>麵線</t>
    <phoneticPr fontId="22" type="noConversion"/>
  </si>
  <si>
    <t>糖粉</t>
    <phoneticPr fontId="22" type="noConversion"/>
  </si>
  <si>
    <t>豆干片</t>
    <phoneticPr fontId="22" type="noConversion"/>
  </si>
  <si>
    <t>青椒</t>
    <phoneticPr fontId="22" type="noConversion"/>
  </si>
  <si>
    <t>黃椒</t>
    <phoneticPr fontId="22" type="noConversion"/>
  </si>
  <si>
    <t>鮮奶</t>
    <phoneticPr fontId="22" type="noConversion"/>
  </si>
  <si>
    <t>屏東縣立萬新國民中學</t>
    <phoneticPr fontId="22" type="noConversion"/>
  </si>
  <si>
    <t>供應人數：340人</t>
    <phoneticPr fontId="35" type="noConversion"/>
  </si>
  <si>
    <t>照燒雞排×1</t>
    <phoneticPr fontId="22" type="noConversion"/>
  </si>
  <si>
    <t>炒青花菜</t>
    <phoneticPr fontId="22" type="noConversion"/>
  </si>
  <si>
    <t>蔥 油 雞</t>
    <phoneticPr fontId="22" type="noConversion"/>
  </si>
  <si>
    <t>義大利肉醬麵</t>
    <phoneticPr fontId="22" type="noConversion"/>
  </si>
  <si>
    <t>雙色花椰菜</t>
    <phoneticPr fontId="22" type="noConversion"/>
  </si>
  <si>
    <t>蔬菜濃湯</t>
    <phoneticPr fontId="22" type="noConversion"/>
  </si>
  <si>
    <t>雞肉堡排</t>
    <phoneticPr fontId="22" type="noConversion"/>
  </si>
  <si>
    <t>白花菜</t>
    <phoneticPr fontId="22" type="noConversion"/>
  </si>
  <si>
    <t>馬鈴薯</t>
    <phoneticPr fontId="22" type="noConversion"/>
  </si>
  <si>
    <t>韓式炸雞</t>
    <phoneticPr fontId="22" type="noConversion"/>
  </si>
  <si>
    <t>地瓜</t>
    <phoneticPr fontId="22" type="noConversion"/>
  </si>
  <si>
    <t>排骨</t>
    <phoneticPr fontId="22" type="noConversion"/>
  </si>
  <si>
    <t>糖醋排骨</t>
    <phoneticPr fontId="22" type="noConversion"/>
  </si>
  <si>
    <t>蠔油燜雞</t>
    <phoneticPr fontId="22" type="noConversion"/>
  </si>
  <si>
    <t>香菇燒賣×2</t>
    <phoneticPr fontId="22" type="noConversion"/>
  </si>
  <si>
    <t>蒸</t>
    <phoneticPr fontId="35" type="noConversion"/>
  </si>
  <si>
    <t>刈包×1&amp;黑蜜肉排×1</t>
    <phoneticPr fontId="22" type="noConversion"/>
  </si>
  <si>
    <t>炒 油 菜</t>
    <phoneticPr fontId="22" type="noConversion"/>
  </si>
  <si>
    <t>燒賣</t>
    <phoneticPr fontId="22" type="noConversion"/>
  </si>
  <si>
    <t>蒸&amp;拉油</t>
    <phoneticPr fontId="22" type="noConversion"/>
  </si>
  <si>
    <t>炒高麗菜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</si>
</sst>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Microsoft JhengHei"/>
      <family val="4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12"/>
      <color rgb="FF000000"/>
      <name val="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163">
    <xf numFmtId="0" fontId="0" fillId="0" borderId="0" xfId="0">
      <alignment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4" fillId="0" borderId="10" xfId="192" applyFont="1" applyBorder="1">
      <alignment vertical="center"/>
    </xf>
    <xf numFmtId="0" fontId="44" fillId="0" borderId="10" xfId="192" applyFont="1" applyBorder="1" applyAlignment="1">
      <alignment horizontal="center" vertical="center"/>
    </xf>
    <xf numFmtId="0" fontId="44" fillId="0" borderId="0" xfId="192" applyFont="1">
      <alignment vertical="center"/>
    </xf>
    <xf numFmtId="180" fontId="44" fillId="0" borderId="0" xfId="192" applyNumberFormat="1" applyFont="1" applyAlignment="1">
      <alignment horizontal="left" vertical="center"/>
    </xf>
    <xf numFmtId="0" fontId="44" fillId="0" borderId="0" xfId="192" applyFont="1" applyAlignment="1">
      <alignment horizontal="center" vertical="center" wrapText="1"/>
    </xf>
    <xf numFmtId="0" fontId="44" fillId="0" borderId="0" xfId="192" applyFont="1" applyAlignment="1">
      <alignment horizontal="left" vertical="center"/>
    </xf>
    <xf numFmtId="0" fontId="44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3" fillId="0" borderId="10" xfId="461" applyFont="1" applyBorder="1" applyAlignment="1">
      <alignment vertical="center" textRotation="255" shrinkToFit="1"/>
    </xf>
    <xf numFmtId="0" fontId="45" fillId="0" borderId="10" xfId="0" applyFont="1" applyBorder="1" applyAlignment="1">
      <alignment horizontal="center" vertical="center" shrinkToFit="1"/>
    </xf>
    <xf numFmtId="0" fontId="39" fillId="0" borderId="0" xfId="461" applyFont="1">
      <alignment vertical="center"/>
    </xf>
    <xf numFmtId="0" fontId="43" fillId="0" borderId="10" xfId="461" applyFont="1" applyBorder="1" applyAlignment="1">
      <alignment vertical="center" shrinkToFit="1"/>
    </xf>
    <xf numFmtId="0" fontId="47" fillId="0" borderId="10" xfId="192" applyFont="1" applyBorder="1">
      <alignment vertical="center"/>
    </xf>
    <xf numFmtId="0" fontId="47" fillId="0" borderId="10" xfId="192" applyFont="1" applyBorder="1" applyAlignment="1">
      <alignment horizontal="center" vertical="center"/>
    </xf>
    <xf numFmtId="179" fontId="47" fillId="0" borderId="10" xfId="192" applyNumberFormat="1" applyFont="1" applyBorder="1">
      <alignment vertical="center"/>
    </xf>
    <xf numFmtId="180" fontId="44" fillId="0" borderId="17" xfId="192" applyNumberFormat="1" applyFont="1" applyBorder="1" applyAlignment="1">
      <alignment horizontal="center" vertical="center"/>
    </xf>
    <xf numFmtId="178" fontId="44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3" fillId="0" borderId="10" xfId="461" applyFont="1" applyBorder="1" applyAlignment="1">
      <alignment horizontal="center" vertical="center" shrinkToFit="1"/>
    </xf>
    <xf numFmtId="180" fontId="44" fillId="0" borderId="10" xfId="192" applyNumberFormat="1" applyFont="1" applyBorder="1" applyAlignment="1">
      <alignment horizontal="center" vertical="center"/>
    </xf>
    <xf numFmtId="178" fontId="44" fillId="0" borderId="10" xfId="192" applyNumberFormat="1" applyFont="1" applyBorder="1" applyAlignment="1">
      <alignment horizontal="center" vertical="center"/>
    </xf>
    <xf numFmtId="0" fontId="46" fillId="0" borderId="10" xfId="192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3" fillId="0" borderId="10" xfId="461" applyFont="1" applyBorder="1" applyAlignment="1">
      <alignment horizontal="left" vertical="center" shrinkToFit="1"/>
    </xf>
    <xf numFmtId="0" fontId="38" fillId="0" borderId="10" xfId="462" applyFont="1" applyBorder="1" applyAlignment="1" applyProtection="1">
      <alignment horizontal="center" vertical="center" shrinkToFit="1"/>
    </xf>
    <xf numFmtId="0" fontId="38" fillId="0" borderId="10" xfId="461" applyFont="1" applyBorder="1" applyAlignment="1">
      <alignment horizontal="center"/>
    </xf>
    <xf numFmtId="0" fontId="38" fillId="0" borderId="23" xfId="461" applyFont="1" applyBorder="1" applyAlignment="1">
      <alignment horizontal="center" vertical="center" shrinkToFit="1"/>
    </xf>
    <xf numFmtId="0" fontId="44" fillId="0" borderId="16" xfId="192" applyFont="1" applyBorder="1">
      <alignment vertical="center"/>
    </xf>
    <xf numFmtId="0" fontId="44" fillId="0" borderId="16" xfId="192" applyFont="1" applyBorder="1" applyAlignment="1">
      <alignment horizontal="center" vertical="center"/>
    </xf>
    <xf numFmtId="0" fontId="47" fillId="0" borderId="16" xfId="192" applyFont="1" applyBorder="1" applyAlignment="1">
      <alignment horizontal="center" vertical="center"/>
    </xf>
    <xf numFmtId="0" fontId="46" fillId="0" borderId="23" xfId="192" applyFont="1" applyBorder="1" applyAlignment="1">
      <alignment horizontal="center" vertical="center"/>
    </xf>
    <xf numFmtId="178" fontId="47" fillId="0" borderId="23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6" fillId="0" borderId="17" xfId="192" applyFont="1" applyBorder="1" applyAlignment="1">
      <alignment horizontal="center" vertical="center"/>
    </xf>
    <xf numFmtId="178" fontId="47" fillId="0" borderId="17" xfId="192" applyNumberFormat="1" applyFont="1" applyBorder="1">
      <alignment vertical="center"/>
    </xf>
    <xf numFmtId="178" fontId="44" fillId="0" borderId="23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2" fillId="0" borderId="0" xfId="461" applyFont="1">
      <alignment vertical="center"/>
    </xf>
    <xf numFmtId="0" fontId="53" fillId="0" borderId="10" xfId="192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 shrinkToFit="1"/>
    </xf>
    <xf numFmtId="0" fontId="39" fillId="0" borderId="10" xfId="461" applyFont="1" applyBorder="1" applyAlignment="1">
      <alignment horizontal="center" vertical="center"/>
    </xf>
    <xf numFmtId="0" fontId="39" fillId="0" borderId="10" xfId="462" applyFont="1" applyBorder="1" applyAlignment="1" applyProtection="1">
      <alignment horizontal="center" vertical="center" shrinkToFit="1"/>
    </xf>
    <xf numFmtId="0" fontId="39" fillId="0" borderId="10" xfId="461" applyFont="1" applyBorder="1" applyAlignment="1">
      <alignment horizontal="center"/>
    </xf>
    <xf numFmtId="0" fontId="30" fillId="0" borderId="10" xfId="461" applyFont="1" applyBorder="1">
      <alignment vertical="center"/>
    </xf>
    <xf numFmtId="0" fontId="43" fillId="0" borderId="10" xfId="461" applyFont="1" applyBorder="1">
      <alignment vertical="center"/>
    </xf>
    <xf numFmtId="0" fontId="39" fillId="0" borderId="10" xfId="461" applyFont="1" applyBorder="1" applyAlignment="1">
      <alignment horizontal="left" vertical="center" shrinkToFit="1"/>
    </xf>
    <xf numFmtId="0" fontId="39" fillId="0" borderId="10" xfId="461" applyFont="1" applyBorder="1" applyAlignment="1">
      <alignment horizontal="left" vertical="center"/>
    </xf>
    <xf numFmtId="0" fontId="39" fillId="0" borderId="10" xfId="462" applyFont="1" applyBorder="1" applyAlignment="1" applyProtection="1">
      <alignment horizontal="left" vertical="center" shrinkToFit="1"/>
    </xf>
    <xf numFmtId="0" fontId="39" fillId="0" borderId="10" xfId="461" applyFont="1" applyBorder="1" applyAlignment="1">
      <alignment horizontal="left"/>
    </xf>
    <xf numFmtId="0" fontId="41" fillId="0" borderId="10" xfId="461" applyFont="1" applyBorder="1" applyAlignment="1">
      <alignment horizontal="left"/>
    </xf>
    <xf numFmtId="0" fontId="44" fillId="0" borderId="23" xfId="192" applyFont="1" applyBorder="1" applyAlignment="1">
      <alignment horizontal="center" vertical="center" textRotation="255"/>
    </xf>
    <xf numFmtId="0" fontId="43" fillId="0" borderId="10" xfId="461" applyFont="1" applyBorder="1" applyAlignment="1">
      <alignment horizontal="center" vertical="center" textRotation="255" shrinkToFit="1"/>
    </xf>
    <xf numFmtId="0" fontId="38" fillId="0" borderId="10" xfId="461" applyFont="1" applyBorder="1" applyAlignment="1">
      <alignment horizontal="center" vertical="center" textRotation="255"/>
    </xf>
    <xf numFmtId="0" fontId="44" fillId="0" borderId="18" xfId="192" applyFont="1" applyBorder="1" applyAlignment="1">
      <alignment horizontal="left" vertical="center"/>
    </xf>
    <xf numFmtId="0" fontId="44" fillId="0" borderId="27" xfId="192" applyFont="1" applyBorder="1" applyAlignment="1">
      <alignment horizontal="left" vertical="center"/>
    </xf>
    <xf numFmtId="0" fontId="44" fillId="0" borderId="26" xfId="192" applyFont="1" applyBorder="1" applyAlignment="1">
      <alignment horizontal="left" vertical="center"/>
    </xf>
    <xf numFmtId="0" fontId="39" fillId="0" borderId="10" xfId="461" applyFont="1" applyBorder="1" applyAlignment="1">
      <alignment horizontal="center" vertical="center" textRotation="255"/>
    </xf>
    <xf numFmtId="0" fontId="44" fillId="0" borderId="23" xfId="192" applyFont="1" applyBorder="1" applyAlignment="1">
      <alignment horizontal="left" vertical="center"/>
    </xf>
    <xf numFmtId="0" fontId="38" fillId="0" borderId="0" xfId="461" applyFont="1" applyAlignment="1">
      <alignment horizontal="left" vertical="center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183" fontId="39" fillId="0" borderId="26" xfId="461" applyNumberFormat="1" applyFont="1" applyBorder="1" applyAlignment="1">
      <alignment horizontal="center" vertical="center"/>
    </xf>
    <xf numFmtId="0" fontId="43" fillId="0" borderId="26" xfId="461" applyFont="1" applyBorder="1" applyAlignment="1">
      <alignment horizontal="center" vertical="center" textRotation="255" shrinkToFit="1"/>
    </xf>
    <xf numFmtId="0" fontId="49" fillId="0" borderId="10" xfId="461" applyFont="1" applyBorder="1" applyAlignment="1">
      <alignment horizontal="center" vertical="center" textRotation="255"/>
    </xf>
    <xf numFmtId="0" fontId="51" fillId="0" borderId="18" xfId="461" applyFont="1" applyBorder="1" applyAlignment="1">
      <alignment horizontal="center" vertical="center" shrinkToFit="1"/>
    </xf>
    <xf numFmtId="0" fontId="38" fillId="0" borderId="26" xfId="461" applyFont="1" applyBorder="1" applyAlignment="1">
      <alignment horizontal="center" vertical="center" shrinkToFit="1"/>
    </xf>
    <xf numFmtId="177" fontId="39" fillId="0" borderId="23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0" fontId="51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43" fillId="0" borderId="25" xfId="461" applyFont="1" applyBorder="1" applyAlignment="1">
      <alignment horizontal="center" vertical="center" textRotation="255" shrinkToFit="1"/>
    </xf>
    <xf numFmtId="0" fontId="43" fillId="0" borderId="31" xfId="461" applyFont="1" applyBorder="1" applyAlignment="1">
      <alignment horizontal="center" vertical="center" textRotation="255" shrinkToFit="1"/>
    </xf>
    <xf numFmtId="0" fontId="43" fillId="0" borderId="12" xfId="461" applyFont="1" applyBorder="1" applyAlignment="1">
      <alignment horizontal="center" vertical="center" textRotation="255" shrinkToFit="1"/>
    </xf>
    <xf numFmtId="0" fontId="43" fillId="0" borderId="29" xfId="461" applyFont="1" applyBorder="1" applyAlignment="1">
      <alignment horizontal="center" vertical="center" textRotation="255" shrinkToFit="1"/>
    </xf>
    <xf numFmtId="0" fontId="43" fillId="0" borderId="24" xfId="461" applyFont="1" applyBorder="1" applyAlignment="1">
      <alignment horizontal="center" vertical="center" textRotation="255" shrinkToFit="1"/>
    </xf>
    <xf numFmtId="0" fontId="43" fillId="0" borderId="32" xfId="461" applyFont="1" applyBorder="1" applyAlignment="1">
      <alignment horizontal="center" vertical="center" textRotation="255" shrinkToFit="1"/>
    </xf>
    <xf numFmtId="183" fontId="39" fillId="0" borderId="23" xfId="461" applyNumberFormat="1" applyFont="1" applyBorder="1" applyAlignment="1">
      <alignment horizontal="center" vertical="center"/>
    </xf>
    <xf numFmtId="0" fontId="44" fillId="0" borderId="16" xfId="192" applyFont="1" applyBorder="1" applyAlignment="1">
      <alignment horizontal="center" vertical="center"/>
    </xf>
    <xf numFmtId="0" fontId="44" fillId="0" borderId="10" xfId="192" applyFont="1" applyBorder="1" applyAlignment="1">
      <alignment horizontal="center" vertical="center"/>
    </xf>
    <xf numFmtId="0" fontId="42" fillId="0" borderId="16" xfId="461" applyFont="1" applyBorder="1" applyAlignment="1">
      <alignment horizontal="center" vertical="center" shrinkToFit="1"/>
    </xf>
    <xf numFmtId="0" fontId="38" fillId="0" borderId="16" xfId="461" applyFont="1" applyBorder="1" applyAlignment="1">
      <alignment horizontal="center" vertical="center"/>
    </xf>
    <xf numFmtId="0" fontId="38" fillId="0" borderId="21" xfId="461" applyFont="1" applyBorder="1" applyAlignment="1">
      <alignment horizontal="center" vertical="center"/>
    </xf>
    <xf numFmtId="0" fontId="43" fillId="0" borderId="21" xfId="461" applyFont="1" applyBorder="1" applyAlignment="1">
      <alignment horizontal="center" vertical="center" shrinkToFit="1"/>
    </xf>
    <xf numFmtId="0" fontId="43" fillId="0" borderId="19" xfId="461" applyFont="1" applyBorder="1" applyAlignment="1">
      <alignment horizontal="center" vertical="center" shrinkToFit="1"/>
    </xf>
    <xf numFmtId="0" fontId="43" fillId="0" borderId="2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 textRotation="255"/>
    </xf>
    <xf numFmtId="0" fontId="44" fillId="0" borderId="23" xfId="192" applyFont="1" applyBorder="1" applyAlignment="1">
      <alignment horizontal="center" vertical="center"/>
    </xf>
    <xf numFmtId="0" fontId="44" fillId="0" borderId="27" xfId="192" applyFont="1" applyBorder="1" applyAlignment="1">
      <alignment horizontal="center" vertical="center"/>
    </xf>
    <xf numFmtId="0" fontId="44" fillId="0" borderId="26" xfId="192" applyFont="1" applyBorder="1" applyAlignment="1">
      <alignment horizontal="center" vertical="center"/>
    </xf>
    <xf numFmtId="0" fontId="44" fillId="0" borderId="13" xfId="192" applyFont="1" applyBorder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52" fillId="0" borderId="0" xfId="461" applyFont="1" applyAlignment="1">
      <alignment horizontal="center" vertical="center"/>
    </xf>
    <xf numFmtId="177" fontId="39" fillId="0" borderId="26" xfId="461" applyNumberFormat="1" applyFont="1" applyBorder="1" applyAlignment="1">
      <alignment horizontal="center" vertical="center"/>
    </xf>
    <xf numFmtId="0" fontId="43" fillId="0" borderId="35" xfId="461" applyFont="1" applyBorder="1" applyAlignment="1">
      <alignment horizontal="center" vertical="center" textRotation="255" shrinkToFit="1"/>
    </xf>
    <xf numFmtId="0" fontId="43" fillId="0" borderId="22" xfId="461" applyFont="1" applyBorder="1" applyAlignment="1">
      <alignment horizontal="center" vertical="center" textRotation="255" shrinkToFit="1"/>
    </xf>
    <xf numFmtId="0" fontId="43" fillId="0" borderId="11" xfId="461" applyFont="1" applyBorder="1" applyAlignment="1">
      <alignment horizontal="center" vertical="center" textRotation="255" shrinkToFit="1"/>
    </xf>
    <xf numFmtId="0" fontId="46" fillId="0" borderId="21" xfId="461" applyFont="1" applyBorder="1" applyAlignment="1">
      <alignment horizontal="center" vertical="center" shrinkToFit="1"/>
    </xf>
    <xf numFmtId="0" fontId="46" fillId="0" borderId="19" xfId="461" applyFont="1" applyBorder="1" applyAlignment="1">
      <alignment horizontal="center" vertical="center" shrinkToFit="1"/>
    </xf>
    <xf numFmtId="0" fontId="46" fillId="0" borderId="20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textRotation="255" shrinkToFit="1"/>
    </xf>
    <xf numFmtId="0" fontId="43" fillId="0" borderId="19" xfId="461" applyFont="1" applyBorder="1" applyAlignment="1">
      <alignment horizontal="center" vertical="center" textRotation="255" shrinkToFit="1"/>
    </xf>
    <xf numFmtId="0" fontId="43" fillId="0" borderId="20" xfId="461" applyFont="1" applyBorder="1" applyAlignment="1">
      <alignment horizontal="center" vertical="center" textRotation="255" shrinkToFit="1"/>
    </xf>
    <xf numFmtId="0" fontId="46" fillId="0" borderId="16" xfId="461" applyFont="1" applyBorder="1" applyAlignment="1">
      <alignment horizontal="center" vertical="center" shrinkToFit="1"/>
    </xf>
    <xf numFmtId="0" fontId="54" fillId="0" borderId="10" xfId="461" applyFont="1" applyBorder="1" applyAlignment="1">
      <alignment horizontal="center" vertical="center" textRotation="255"/>
    </xf>
    <xf numFmtId="0" fontId="39" fillId="0" borderId="21" xfId="461" applyFont="1" applyBorder="1" applyAlignment="1">
      <alignment horizontal="center" vertical="center"/>
    </xf>
    <xf numFmtId="0" fontId="39" fillId="0" borderId="19" xfId="461" applyFont="1" applyBorder="1" applyAlignment="1">
      <alignment horizontal="center" vertical="center"/>
    </xf>
    <xf numFmtId="0" fontId="39" fillId="0" borderId="20" xfId="461" applyFont="1" applyBorder="1" applyAlignment="1">
      <alignment horizontal="center" vertical="center"/>
    </xf>
    <xf numFmtId="0" fontId="46" fillId="0" borderId="21" xfId="461" applyFont="1" applyBorder="1" applyAlignment="1">
      <alignment horizontal="center" vertical="center" textRotation="255" shrinkToFit="1"/>
    </xf>
    <xf numFmtId="0" fontId="46" fillId="0" borderId="19" xfId="461" applyFont="1" applyBorder="1" applyAlignment="1">
      <alignment horizontal="center" vertical="center" textRotation="255" shrinkToFit="1"/>
    </xf>
    <xf numFmtId="0" fontId="46" fillId="0" borderId="20" xfId="461" applyFont="1" applyBorder="1" applyAlignment="1">
      <alignment horizontal="center" vertical="center" textRotation="255" shrinkToFit="1"/>
    </xf>
    <xf numFmtId="0" fontId="39" fillId="0" borderId="21" xfId="461" applyFont="1" applyBorder="1" applyAlignment="1">
      <alignment horizontal="center" vertical="center" textRotation="255"/>
    </xf>
    <xf numFmtId="0" fontId="39" fillId="0" borderId="19" xfId="461" applyFont="1" applyBorder="1" applyAlignment="1">
      <alignment horizontal="center" vertical="center" textRotation="255"/>
    </xf>
    <xf numFmtId="0" fontId="39" fillId="0" borderId="20" xfId="461" applyFont="1" applyBorder="1" applyAlignment="1">
      <alignment horizontal="center" vertical="center" textRotation="255"/>
    </xf>
    <xf numFmtId="178" fontId="46" fillId="0" borderId="10" xfId="192" applyNumberFormat="1" applyFont="1" applyBorder="1" applyAlignment="1">
      <alignment horizontal="center" vertical="center"/>
    </xf>
    <xf numFmtId="181" fontId="32" fillId="0" borderId="3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28" fillId="0" borderId="0" xfId="192" applyFont="1" applyFill="1">
      <alignment vertical="center"/>
    </xf>
    <xf numFmtId="181" fontId="45" fillId="0" borderId="10" xfId="0" applyNumberFormat="1" applyFont="1" applyFill="1" applyBorder="1" applyAlignment="1">
      <alignment horizontal="center" vertical="center"/>
    </xf>
    <xf numFmtId="182" fontId="45" fillId="0" borderId="10" xfId="0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2" fillId="0" borderId="0" xfId="192" applyFont="1" applyFill="1">
      <alignment vertical="center"/>
    </xf>
    <xf numFmtId="182" fontId="45" fillId="0" borderId="10" xfId="0" applyNumberFormat="1" applyFont="1" applyFill="1" applyBorder="1" applyAlignment="1">
      <alignment horizontal="center" vertical="center" shrinkToFit="1"/>
    </xf>
    <xf numFmtId="0" fontId="45" fillId="0" borderId="35" xfId="0" applyFont="1" applyFill="1" applyBorder="1" applyAlignment="1">
      <alignment horizontal="center" vertical="center"/>
    </xf>
    <xf numFmtId="181" fontId="45" fillId="0" borderId="14" xfId="0" applyNumberFormat="1" applyFont="1" applyFill="1" applyBorder="1" applyAlignment="1">
      <alignment horizontal="center" vertical="center"/>
    </xf>
    <xf numFmtId="182" fontId="45" fillId="0" borderId="14" xfId="0" applyNumberFormat="1" applyFont="1" applyFill="1" applyBorder="1" applyAlignment="1">
      <alignment horizontal="center" vertical="center" shrinkToFit="1"/>
    </xf>
    <xf numFmtId="0" fontId="45" fillId="0" borderId="14" xfId="0" applyFont="1" applyFill="1" applyBorder="1" applyAlignment="1">
      <alignment horizontal="center" vertical="center"/>
    </xf>
    <xf numFmtId="181" fontId="45" fillId="0" borderId="11" xfId="0" applyNumberFormat="1" applyFont="1" applyFill="1" applyBorder="1" applyAlignment="1">
      <alignment horizontal="center" vertical="center"/>
    </xf>
    <xf numFmtId="182" fontId="45" fillId="0" borderId="11" xfId="0" applyNumberFormat="1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 shrinkToFit="1"/>
    </xf>
    <xf numFmtId="0" fontId="24" fillId="0" borderId="0" xfId="192" applyFont="1" applyFill="1">
      <alignment vertical="center"/>
    </xf>
    <xf numFmtId="0" fontId="45" fillId="0" borderId="23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14" xfId="0" applyFont="1" applyFill="1" applyBorder="1" applyAlignment="1">
      <alignment horizontal="center" vertical="center" shrinkToFit="1"/>
    </xf>
    <xf numFmtId="181" fontId="45" fillId="0" borderId="15" xfId="0" applyNumberFormat="1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 shrinkToFit="1"/>
    </xf>
    <xf numFmtId="0" fontId="45" fillId="0" borderId="26" xfId="0" applyFont="1" applyFill="1" applyBorder="1" applyAlignment="1">
      <alignment horizontal="center" vertical="center" shrinkToFit="1"/>
    </xf>
    <xf numFmtId="182" fontId="45" fillId="0" borderId="15" xfId="0" applyNumberFormat="1" applyFont="1" applyFill="1" applyBorder="1" applyAlignment="1">
      <alignment horizontal="center" vertical="center" shrinkToFit="1"/>
    </xf>
    <xf numFmtId="0" fontId="45" fillId="0" borderId="28" xfId="0" applyFont="1" applyFill="1" applyBorder="1" applyAlignment="1">
      <alignment horizontal="center" vertical="center" shrinkToFit="1"/>
    </xf>
    <xf numFmtId="0" fontId="45" fillId="0" borderId="33" xfId="0" applyFont="1" applyFill="1" applyBorder="1" applyAlignment="1">
      <alignment horizontal="center" vertical="center" shrinkToFit="1"/>
    </xf>
    <xf numFmtId="0" fontId="45" fillId="0" borderId="34" xfId="0" applyFont="1" applyFill="1" applyBorder="1" applyAlignment="1">
      <alignment horizontal="center" vertical="center" shrinkToFit="1"/>
    </xf>
    <xf numFmtId="0" fontId="45" fillId="0" borderId="22" xfId="0" applyFont="1" applyFill="1" applyBorder="1" applyAlignment="1">
      <alignment horizontal="center" vertical="center"/>
    </xf>
    <xf numFmtId="181" fontId="4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/>
    <xf numFmtId="0" fontId="29" fillId="0" borderId="0" xfId="0" applyFont="1" applyFill="1">
      <alignment vertical="center"/>
    </xf>
    <xf numFmtId="0" fontId="25" fillId="0" borderId="0" xfId="192" applyFont="1" applyFill="1">
      <alignment vertical="center"/>
    </xf>
    <xf numFmtId="0" fontId="26" fillId="0" borderId="0" xfId="192" applyFont="1" applyFill="1">
      <alignment vertical="center"/>
    </xf>
    <xf numFmtId="0" fontId="27" fillId="0" borderId="0" xfId="192" applyFont="1" applyFill="1">
      <alignment vertical="center"/>
    </xf>
    <xf numFmtId="0" fontId="20" fillId="0" borderId="0" xfId="192" applyFill="1">
      <alignment vertical="center"/>
    </xf>
    <xf numFmtId="0" fontId="23" fillId="0" borderId="0" xfId="192" applyFont="1" applyFill="1">
      <alignment vertical="center"/>
    </xf>
    <xf numFmtId="0" fontId="23" fillId="0" borderId="0" xfId="192" applyFont="1" applyFill="1" applyAlignment="1">
      <alignment horizontal="center" vertical="center"/>
    </xf>
    <xf numFmtId="0" fontId="0" fillId="0" borderId="0" xfId="0" applyFill="1">
      <alignment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N10J/&#26700;&#38754;/102-03-19/MyData/&#29151;&#39178;&#24107;0317/&#31243;&#24335;/&#29151;&#39178;&#24107;&#31243;&#24335;1.2.xls" TargetMode="External"/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topLeftCell="A13" zoomScale="75" zoomScaleNormal="75" workbookViewId="0">
      <selection activeCell="I7" sqref="I7"/>
    </sheetView>
  </sheetViews>
  <sheetFormatPr defaultColWidth="8.88671875" defaultRowHeight="16.2"/>
  <cols>
    <col min="1" max="1" width="10.77734375" style="160" customWidth="1"/>
    <col min="2" max="2" width="10.77734375" style="161" customWidth="1"/>
    <col min="3" max="3" width="12.77734375" style="160" customWidth="1"/>
    <col min="4" max="6" width="18.77734375" style="160" customWidth="1"/>
    <col min="7" max="7" width="18.77734375" style="161" customWidth="1"/>
    <col min="8" max="8" width="18.77734375" style="160" customWidth="1"/>
    <col min="9" max="9" width="10.21875" style="160" customWidth="1"/>
    <col min="10" max="10" width="6.88671875" style="160" customWidth="1"/>
    <col min="11" max="11" width="7.44140625" style="160" customWidth="1"/>
    <col min="12" max="12" width="11" style="161" customWidth="1"/>
    <col min="13" max="13" width="7.77734375" style="161" customWidth="1"/>
    <col min="14" max="14" width="10.44140625" style="160" customWidth="1"/>
    <col min="15" max="15" width="8" style="160" customWidth="1"/>
    <col min="16" max="16" width="8.44140625" style="160" customWidth="1"/>
    <col min="17" max="17" width="11.109375" style="161" customWidth="1"/>
    <col min="18" max="18" width="7.44140625" style="161" customWidth="1"/>
    <col min="19" max="19" width="10.33203125" style="160" customWidth="1"/>
    <col min="20" max="20" width="6.44140625" style="160" customWidth="1"/>
    <col min="21" max="21" width="8.6640625" style="160" customWidth="1"/>
    <col min="22" max="22" width="10.44140625" style="161" customWidth="1"/>
    <col min="23" max="30" width="8.88671875" style="162"/>
    <col min="31" max="31" width="8.88671875" style="159"/>
    <col min="32" max="32" width="17.88671875" style="159" bestFit="1" customWidth="1"/>
    <col min="33" max="16384" width="8.88671875" style="159"/>
  </cols>
  <sheetData>
    <row r="1" spans="1:8" s="128" customFormat="1" ht="39" customHeight="1">
      <c r="A1" s="125" t="s">
        <v>220</v>
      </c>
      <c r="B1" s="125"/>
      <c r="C1" s="125"/>
      <c r="D1" s="125"/>
      <c r="E1" s="126" t="s">
        <v>53</v>
      </c>
      <c r="F1" s="126" t="s">
        <v>55</v>
      </c>
      <c r="G1" s="126" t="s">
        <v>52</v>
      </c>
      <c r="H1" s="127"/>
    </row>
    <row r="2" spans="1:8" s="132" customFormat="1" ht="30" customHeight="1">
      <c r="A2" s="129" t="s">
        <v>1</v>
      </c>
      <c r="B2" s="130" t="s">
        <v>2</v>
      </c>
      <c r="C2" s="131" t="s">
        <v>0</v>
      </c>
      <c r="D2" s="131" t="s">
        <v>5</v>
      </c>
      <c r="E2" s="131" t="s">
        <v>6</v>
      </c>
      <c r="F2" s="131" t="s">
        <v>7</v>
      </c>
      <c r="G2" s="131" t="s">
        <v>3</v>
      </c>
      <c r="H2" s="131" t="s">
        <v>4</v>
      </c>
    </row>
    <row r="3" spans="1:8" s="132" customFormat="1" ht="30" customHeight="1">
      <c r="A3" s="129">
        <v>46113</v>
      </c>
      <c r="B3" s="133">
        <f t="shared" ref="B3:B4" si="0">A3</f>
        <v>46113</v>
      </c>
      <c r="C3" s="134" t="s">
        <v>56</v>
      </c>
      <c r="D3" s="134" t="s">
        <v>222</v>
      </c>
      <c r="E3" s="134" t="s">
        <v>57</v>
      </c>
      <c r="F3" s="134" t="s">
        <v>58</v>
      </c>
      <c r="G3" s="134" t="s">
        <v>59</v>
      </c>
      <c r="H3" s="134"/>
    </row>
    <row r="4" spans="1:8" s="132" customFormat="1" ht="30" customHeight="1" thickBot="1">
      <c r="A4" s="135">
        <f t="shared" ref="A4" si="1">A3+1</f>
        <v>46114</v>
      </c>
      <c r="B4" s="136">
        <f t="shared" si="0"/>
        <v>46114</v>
      </c>
      <c r="C4" s="137" t="s">
        <v>60</v>
      </c>
      <c r="D4" s="137" t="s">
        <v>61</v>
      </c>
      <c r="E4" s="137" t="s">
        <v>62</v>
      </c>
      <c r="F4" s="137" t="s">
        <v>58</v>
      </c>
      <c r="G4" s="137" t="s">
        <v>63</v>
      </c>
      <c r="H4" s="137"/>
    </row>
    <row r="5" spans="1:8" s="141" customFormat="1" ht="30" customHeight="1">
      <c r="A5" s="138">
        <v>46119</v>
      </c>
      <c r="B5" s="139">
        <f t="shared" ref="B5:B16" si="2">A5</f>
        <v>46119</v>
      </c>
      <c r="C5" s="140"/>
      <c r="D5" s="140" t="s">
        <v>64</v>
      </c>
      <c r="E5" s="140" t="s">
        <v>65</v>
      </c>
      <c r="F5" s="140" t="s">
        <v>223</v>
      </c>
      <c r="G5" s="140"/>
      <c r="H5" s="140" t="s">
        <v>66</v>
      </c>
    </row>
    <row r="6" spans="1:8" s="141" customFormat="1" ht="30" customHeight="1">
      <c r="A6" s="129">
        <f t="shared" ref="A6:A8" si="3">A5+1</f>
        <v>46120</v>
      </c>
      <c r="B6" s="133">
        <f t="shared" si="2"/>
        <v>46120</v>
      </c>
      <c r="C6" s="142" t="s">
        <v>67</v>
      </c>
      <c r="D6" s="143" t="s">
        <v>224</v>
      </c>
      <c r="E6" s="143" t="s">
        <v>68</v>
      </c>
      <c r="F6" s="143" t="s">
        <v>69</v>
      </c>
      <c r="G6" s="143" t="s">
        <v>70</v>
      </c>
      <c r="H6" s="143"/>
    </row>
    <row r="7" spans="1:8" s="141" customFormat="1" ht="30" customHeight="1">
      <c r="A7" s="129">
        <f t="shared" si="3"/>
        <v>46121</v>
      </c>
      <c r="B7" s="133">
        <f t="shared" si="2"/>
        <v>46121</v>
      </c>
      <c r="C7" s="143" t="s">
        <v>71</v>
      </c>
      <c r="D7" s="143" t="s">
        <v>72</v>
      </c>
      <c r="E7" s="143" t="s">
        <v>73</v>
      </c>
      <c r="F7" s="143" t="s">
        <v>58</v>
      </c>
      <c r="G7" s="143" t="s">
        <v>74</v>
      </c>
      <c r="H7" s="143"/>
    </row>
    <row r="8" spans="1:8" s="141" customFormat="1" ht="30" customHeight="1" thickBot="1">
      <c r="A8" s="129">
        <f t="shared" si="3"/>
        <v>46122</v>
      </c>
      <c r="B8" s="136">
        <f t="shared" si="2"/>
        <v>46122</v>
      </c>
      <c r="C8" s="144" t="s">
        <v>75</v>
      </c>
      <c r="D8" s="144" t="s">
        <v>76</v>
      </c>
      <c r="E8" s="144" t="s">
        <v>77</v>
      </c>
      <c r="F8" s="144" t="s">
        <v>58</v>
      </c>
      <c r="G8" s="144" t="s">
        <v>78</v>
      </c>
      <c r="H8" s="144"/>
    </row>
    <row r="9" spans="1:8" s="141" customFormat="1" ht="30" customHeight="1">
      <c r="A9" s="145">
        <f>A8+3</f>
        <v>46125</v>
      </c>
      <c r="B9" s="139">
        <f>A9</f>
        <v>46125</v>
      </c>
      <c r="C9" s="146" t="s">
        <v>67</v>
      </c>
      <c r="D9" s="146" t="s">
        <v>79</v>
      </c>
      <c r="E9" s="146" t="s">
        <v>80</v>
      </c>
      <c r="F9" s="146" t="s">
        <v>81</v>
      </c>
      <c r="G9" s="146" t="s">
        <v>82</v>
      </c>
      <c r="H9" s="146"/>
    </row>
    <row r="10" spans="1:8" s="141" customFormat="1" ht="30" customHeight="1">
      <c r="A10" s="129">
        <f>A9+1</f>
        <v>46126</v>
      </c>
      <c r="B10" s="133">
        <f t="shared" si="2"/>
        <v>46126</v>
      </c>
      <c r="C10" s="143"/>
      <c r="D10" s="143" t="s">
        <v>225</v>
      </c>
      <c r="E10" s="143" t="s">
        <v>201</v>
      </c>
      <c r="F10" s="143" t="s">
        <v>226</v>
      </c>
      <c r="G10" s="143" t="s">
        <v>227</v>
      </c>
      <c r="H10" s="143" t="s">
        <v>66</v>
      </c>
    </row>
    <row r="11" spans="1:8" s="141" customFormat="1" ht="30" customHeight="1">
      <c r="A11" s="129">
        <f t="shared" ref="A11:A13" si="4">A10+1</f>
        <v>46127</v>
      </c>
      <c r="B11" s="133">
        <f t="shared" si="2"/>
        <v>46127</v>
      </c>
      <c r="C11" s="142" t="s">
        <v>83</v>
      </c>
      <c r="D11" s="143" t="s">
        <v>84</v>
      </c>
      <c r="E11" s="143" t="s">
        <v>85</v>
      </c>
      <c r="F11" s="143" t="s">
        <v>86</v>
      </c>
      <c r="G11" s="147" t="s">
        <v>87</v>
      </c>
      <c r="H11" s="143"/>
    </row>
    <row r="12" spans="1:8" s="141" customFormat="1" ht="30" customHeight="1">
      <c r="A12" s="129">
        <f t="shared" si="4"/>
        <v>46128</v>
      </c>
      <c r="B12" s="133">
        <f t="shared" si="2"/>
        <v>46128</v>
      </c>
      <c r="C12" s="143" t="s">
        <v>56</v>
      </c>
      <c r="D12" s="143" t="s">
        <v>231</v>
      </c>
      <c r="E12" s="143" t="s">
        <v>88</v>
      </c>
      <c r="F12" s="143" t="s">
        <v>58</v>
      </c>
      <c r="G12" s="147" t="s">
        <v>89</v>
      </c>
      <c r="H12" s="143"/>
    </row>
    <row r="13" spans="1:8" s="141" customFormat="1" ht="30" customHeight="1" thickBot="1">
      <c r="A13" s="129">
        <f t="shared" si="4"/>
        <v>46129</v>
      </c>
      <c r="B13" s="133">
        <f t="shared" si="2"/>
        <v>46129</v>
      </c>
      <c r="C13" s="143" t="s">
        <v>90</v>
      </c>
      <c r="D13" s="143" t="s">
        <v>91</v>
      </c>
      <c r="E13" s="143" t="s">
        <v>92</v>
      </c>
      <c r="F13" s="143" t="s">
        <v>58</v>
      </c>
      <c r="G13" s="143" t="s">
        <v>93</v>
      </c>
      <c r="H13" s="143"/>
    </row>
    <row r="14" spans="1:8" s="141" customFormat="1" ht="30" customHeight="1">
      <c r="A14" s="145">
        <f>A13+3</f>
        <v>46132</v>
      </c>
      <c r="B14" s="148">
        <f>A14</f>
        <v>46132</v>
      </c>
      <c r="C14" s="146" t="s">
        <v>67</v>
      </c>
      <c r="D14" s="146" t="s">
        <v>94</v>
      </c>
      <c r="E14" s="146" t="s">
        <v>95</v>
      </c>
      <c r="F14" s="146" t="s">
        <v>96</v>
      </c>
      <c r="G14" s="146" t="s">
        <v>97</v>
      </c>
      <c r="H14" s="146"/>
    </row>
    <row r="15" spans="1:8" s="141" customFormat="1" ht="30" customHeight="1">
      <c r="A15" s="129">
        <f>A14+1</f>
        <v>46133</v>
      </c>
      <c r="B15" s="133">
        <f t="shared" si="2"/>
        <v>46133</v>
      </c>
      <c r="C15" s="143"/>
      <c r="D15" s="143" t="s">
        <v>238</v>
      </c>
      <c r="E15" s="143" t="s">
        <v>209</v>
      </c>
      <c r="F15" s="143" t="s">
        <v>242</v>
      </c>
      <c r="G15" s="143" t="s">
        <v>98</v>
      </c>
      <c r="H15" s="143" t="s">
        <v>66</v>
      </c>
    </row>
    <row r="16" spans="1:8" s="141" customFormat="1" ht="30" customHeight="1">
      <c r="A16" s="129">
        <f t="shared" ref="A16:A18" si="5">A15+1</f>
        <v>46134</v>
      </c>
      <c r="B16" s="133">
        <f t="shared" si="2"/>
        <v>46134</v>
      </c>
      <c r="C16" s="142" t="s">
        <v>99</v>
      </c>
      <c r="D16" s="143" t="s">
        <v>234</v>
      </c>
      <c r="E16" s="143" t="s">
        <v>210</v>
      </c>
      <c r="F16" s="143" t="s">
        <v>81</v>
      </c>
      <c r="G16" s="143" t="s">
        <v>100</v>
      </c>
      <c r="H16" s="143" t="s">
        <v>101</v>
      </c>
    </row>
    <row r="17" spans="1:13" s="141" customFormat="1" ht="30" customHeight="1">
      <c r="A17" s="129">
        <f t="shared" si="5"/>
        <v>46135</v>
      </c>
      <c r="B17" s="133">
        <f t="shared" ref="B17:B18" si="6">A17</f>
        <v>46135</v>
      </c>
      <c r="C17" s="149" t="s">
        <v>102</v>
      </c>
      <c r="D17" s="140" t="s">
        <v>235</v>
      </c>
      <c r="E17" s="140" t="s">
        <v>103</v>
      </c>
      <c r="F17" s="140" t="s">
        <v>58</v>
      </c>
      <c r="G17" s="140" t="s">
        <v>104</v>
      </c>
      <c r="H17" s="140"/>
    </row>
    <row r="18" spans="1:13" s="141" customFormat="1" ht="30" customHeight="1" thickBot="1">
      <c r="A18" s="129">
        <f t="shared" si="5"/>
        <v>46136</v>
      </c>
      <c r="B18" s="133">
        <f t="shared" si="6"/>
        <v>46136</v>
      </c>
      <c r="C18" s="150" t="s">
        <v>71</v>
      </c>
      <c r="D18" s="151" t="s">
        <v>105</v>
      </c>
      <c r="E18" s="151" t="s">
        <v>106</v>
      </c>
      <c r="F18" s="151" t="s">
        <v>58</v>
      </c>
      <c r="G18" s="151" t="s">
        <v>107</v>
      </c>
      <c r="H18" s="151"/>
    </row>
    <row r="19" spans="1:13" s="141" customFormat="1" ht="30" customHeight="1">
      <c r="A19" s="145">
        <f>A18+3</f>
        <v>46139</v>
      </c>
      <c r="B19" s="148">
        <f>A19</f>
        <v>46139</v>
      </c>
      <c r="C19" s="152" t="s">
        <v>67</v>
      </c>
      <c r="D19" s="152" t="s">
        <v>211</v>
      </c>
      <c r="E19" s="152" t="s">
        <v>108</v>
      </c>
      <c r="F19" s="152" t="s">
        <v>109</v>
      </c>
      <c r="G19" s="152" t="s">
        <v>110</v>
      </c>
      <c r="H19" s="152"/>
    </row>
    <row r="20" spans="1:13" s="141" customFormat="1" ht="30" customHeight="1">
      <c r="A20" s="129">
        <f>A19+1</f>
        <v>46140</v>
      </c>
      <c r="B20" s="133">
        <f t="shared" ref="B20:B22" si="7">A20</f>
        <v>46140</v>
      </c>
      <c r="C20" s="134"/>
      <c r="D20" s="134" t="s">
        <v>111</v>
      </c>
      <c r="E20" s="134" t="s">
        <v>236</v>
      </c>
      <c r="F20" s="134" t="s">
        <v>239</v>
      </c>
      <c r="G20" s="134"/>
      <c r="H20" s="134" t="s">
        <v>36</v>
      </c>
    </row>
    <row r="21" spans="1:13" s="141" customFormat="1" ht="30" customHeight="1">
      <c r="A21" s="129">
        <f>A20+1</f>
        <v>46141</v>
      </c>
      <c r="B21" s="133">
        <f t="shared" si="7"/>
        <v>46141</v>
      </c>
      <c r="C21" s="134" t="s">
        <v>60</v>
      </c>
      <c r="D21" s="134" t="s">
        <v>112</v>
      </c>
      <c r="E21" s="134" t="s">
        <v>113</v>
      </c>
      <c r="F21" s="134" t="s">
        <v>58</v>
      </c>
      <c r="G21" s="134" t="s">
        <v>114</v>
      </c>
      <c r="H21" s="134"/>
    </row>
    <row r="22" spans="1:13" s="141" customFormat="1" ht="30" customHeight="1">
      <c r="A22" s="129">
        <f>A21+1</f>
        <v>46142</v>
      </c>
      <c r="B22" s="133">
        <f t="shared" si="7"/>
        <v>46142</v>
      </c>
      <c r="C22" s="131" t="s">
        <v>56</v>
      </c>
      <c r="D22" s="131" t="s">
        <v>115</v>
      </c>
      <c r="E22" s="131" t="s">
        <v>116</v>
      </c>
      <c r="F22" s="131" t="s">
        <v>58</v>
      </c>
      <c r="G22" s="131" t="s">
        <v>117</v>
      </c>
      <c r="H22" s="131" t="s">
        <v>219</v>
      </c>
    </row>
    <row r="23" spans="1:13" s="141" customFormat="1" ht="48.75" customHeight="1">
      <c r="A23" s="153" t="s">
        <v>32</v>
      </c>
      <c r="B23" s="153"/>
      <c r="C23" s="153"/>
      <c r="D23" s="153"/>
      <c r="E23" s="153"/>
      <c r="F23" s="153"/>
      <c r="G23" s="153"/>
      <c r="H23" s="153"/>
    </row>
    <row r="24" spans="1:13" s="141" customFormat="1" ht="60.6" customHeight="1">
      <c r="A24" s="153" t="s">
        <v>33</v>
      </c>
      <c r="B24" s="153"/>
      <c r="C24" s="153"/>
      <c r="D24" s="153"/>
      <c r="E24" s="153"/>
      <c r="F24" s="153"/>
      <c r="G24" s="153"/>
      <c r="H24" s="153"/>
    </row>
    <row r="25" spans="1:13" s="141" customFormat="1" ht="42" customHeight="1">
      <c r="A25" s="154" t="s">
        <v>28</v>
      </c>
      <c r="B25" s="154"/>
      <c r="C25" s="154"/>
      <c r="D25" s="154"/>
      <c r="E25" s="154"/>
      <c r="F25" s="154"/>
      <c r="G25" s="154"/>
      <c r="H25" s="154"/>
      <c r="I25" s="155"/>
      <c r="J25" s="155"/>
      <c r="K25" s="155"/>
      <c r="L25" s="155"/>
      <c r="M25" s="155"/>
    </row>
    <row r="26" spans="1:13" s="141" customFormat="1" ht="19.8"/>
    <row r="27" spans="1:13" s="141" customFormat="1" ht="19.8"/>
    <row r="28" spans="1:13" s="141" customFormat="1" ht="19.8"/>
    <row r="29" spans="1:13" s="156" customFormat="1" ht="19.8"/>
    <row r="30" spans="1:13" s="156" customFormat="1" ht="19.8"/>
    <row r="31" spans="1:13" s="156" customFormat="1" ht="19.8"/>
    <row r="32" spans="1:13" s="156" customFormat="1" ht="19.8"/>
    <row r="33" s="156" customFormat="1" ht="19.8"/>
    <row r="34" s="156" customFormat="1" ht="19.8"/>
    <row r="35" s="157" customFormat="1" ht="19.8"/>
    <row r="36" s="157" customFormat="1" ht="19.8"/>
    <row r="37" s="158" customFormat="1" ht="22.2"/>
    <row r="38" s="159" customFormat="1"/>
  </sheetData>
  <mergeCells count="4">
    <mergeCell ref="A24:H24"/>
    <mergeCell ref="A23:H23"/>
    <mergeCell ref="A25:H25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zoomScale="60" zoomScaleNormal="60" workbookViewId="0">
      <selection activeCell="AI29" sqref="AI29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4" customWidth="1"/>
    <col min="13" max="16" width="7.77734375" style="5" customWidth="1"/>
    <col min="17" max="17" width="6.44140625" style="24" customWidth="1"/>
    <col min="18" max="21" width="7.77734375" style="5" customWidth="1"/>
    <col min="22" max="22" width="6.44140625" style="24" customWidth="1"/>
    <col min="23" max="26" width="7.77734375" style="5" customWidth="1"/>
    <col min="27" max="16384" width="9" style="1"/>
  </cols>
  <sheetData>
    <row r="1" spans="1:27" ht="24.6">
      <c r="A1" s="45"/>
      <c r="B1" s="45"/>
      <c r="C1" s="46"/>
      <c r="D1" s="46"/>
      <c r="E1" s="46"/>
      <c r="F1" s="46"/>
      <c r="G1" s="46"/>
      <c r="H1" s="102" t="str">
        <f>葷食菜單!A1</f>
        <v>屏東縣立萬新國民中學</v>
      </c>
      <c r="I1" s="102"/>
      <c r="J1" s="102"/>
      <c r="K1" s="102"/>
      <c r="L1" s="102"/>
      <c r="M1" s="101" t="str">
        <f>葷食菜單!E1</f>
        <v>115年</v>
      </c>
      <c r="N1" s="101"/>
      <c r="O1" s="101" t="str">
        <f>葷食菜單!F1</f>
        <v>4月份</v>
      </c>
      <c r="P1" s="101"/>
      <c r="Q1" s="102" t="s">
        <v>47</v>
      </c>
      <c r="R1" s="102"/>
      <c r="S1" s="46"/>
      <c r="T1" s="46"/>
      <c r="U1" s="46"/>
      <c r="V1" s="46"/>
      <c r="W1" s="46"/>
      <c r="X1" s="46"/>
      <c r="Y1" s="46"/>
      <c r="Z1" s="46"/>
    </row>
    <row r="2" spans="1:27" ht="21">
      <c r="A2" s="17" t="s">
        <v>221</v>
      </c>
      <c r="B2" s="17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29</v>
      </c>
      <c r="O2" s="2"/>
      <c r="P2" s="2"/>
      <c r="Q2" s="2"/>
      <c r="R2" s="2"/>
      <c r="S2" s="68" t="s">
        <v>17</v>
      </c>
      <c r="T2" s="68"/>
      <c r="U2" s="68"/>
      <c r="V2" s="68"/>
      <c r="W2" s="68"/>
      <c r="X2" s="68"/>
      <c r="Y2" s="68"/>
      <c r="Z2" s="68"/>
    </row>
    <row r="3" spans="1:27" ht="16.2">
      <c r="A3" s="29"/>
      <c r="B3" s="87"/>
      <c r="C3" s="70"/>
      <c r="D3" s="71"/>
      <c r="E3" s="76"/>
      <c r="F3" s="78"/>
      <c r="G3" s="69"/>
      <c r="H3" s="70"/>
      <c r="I3" s="71"/>
      <c r="J3" s="76"/>
      <c r="K3" s="77"/>
      <c r="L3" s="69">
        <v>46113</v>
      </c>
      <c r="M3" s="70"/>
      <c r="N3" s="71"/>
      <c r="O3" s="76">
        <f>L3</f>
        <v>46113</v>
      </c>
      <c r="P3" s="77"/>
      <c r="Q3" s="69">
        <f>L3+1</f>
        <v>46114</v>
      </c>
      <c r="R3" s="70"/>
      <c r="S3" s="71"/>
      <c r="T3" s="76">
        <f>Q3</f>
        <v>46114</v>
      </c>
      <c r="U3" s="78"/>
      <c r="V3" s="69"/>
      <c r="W3" s="70"/>
      <c r="X3" s="71"/>
      <c r="Y3" s="76"/>
      <c r="Z3" s="103"/>
    </row>
    <row r="4" spans="1:27" s="3" customFormat="1" ht="16.2">
      <c r="A4" s="29"/>
      <c r="B4" s="79"/>
      <c r="C4" s="80"/>
      <c r="D4" s="30"/>
      <c r="E4" s="31"/>
      <c r="F4" s="35"/>
      <c r="G4" s="74"/>
      <c r="H4" s="75"/>
      <c r="I4" s="30"/>
      <c r="J4" s="31"/>
      <c r="K4" s="41"/>
      <c r="L4" s="74" t="s">
        <v>34</v>
      </c>
      <c r="M4" s="75"/>
      <c r="N4" s="30" t="s">
        <v>20</v>
      </c>
      <c r="O4" s="31" t="s">
        <v>21</v>
      </c>
      <c r="P4" s="41" t="s">
        <v>22</v>
      </c>
      <c r="Q4" s="74" t="s">
        <v>34</v>
      </c>
      <c r="R4" s="75"/>
      <c r="S4" s="30" t="s">
        <v>20</v>
      </c>
      <c r="T4" s="31" t="s">
        <v>21</v>
      </c>
      <c r="U4" s="35" t="s">
        <v>22</v>
      </c>
      <c r="V4" s="74"/>
      <c r="W4" s="75"/>
      <c r="X4" s="30"/>
      <c r="Y4" s="31"/>
      <c r="Z4" s="30"/>
      <c r="AA4" s="4"/>
    </row>
    <row r="5" spans="1:27" s="3" customFormat="1" ht="16.5" customHeight="1">
      <c r="A5" s="66"/>
      <c r="B5" s="61"/>
      <c r="C5" s="61"/>
      <c r="D5" s="30"/>
      <c r="E5" s="28"/>
      <c r="F5" s="39"/>
      <c r="G5" s="90"/>
      <c r="H5" s="61"/>
      <c r="I5" s="32"/>
      <c r="J5" s="28"/>
      <c r="K5" s="42"/>
      <c r="L5" s="81" t="str">
        <f>葷食菜單!C3</f>
        <v>海苔飯</v>
      </c>
      <c r="M5" s="82"/>
      <c r="N5" s="32" t="s">
        <v>118</v>
      </c>
      <c r="O5" s="28">
        <v>110</v>
      </c>
      <c r="P5" s="124">
        <f>O5*340/1000</f>
        <v>37.4</v>
      </c>
      <c r="Q5" s="81" t="str">
        <f>葷食菜單!C4</f>
        <v>糙米飯</v>
      </c>
      <c r="R5" s="82"/>
      <c r="S5" s="32" t="s">
        <v>118</v>
      </c>
      <c r="T5" s="28">
        <v>37</v>
      </c>
      <c r="U5" s="124">
        <f t="shared" ref="U5:U6" si="0">T5*340/1000</f>
        <v>12.58</v>
      </c>
      <c r="V5" s="81"/>
      <c r="W5" s="82"/>
      <c r="X5" s="18"/>
      <c r="Y5" s="28"/>
      <c r="Z5" s="28"/>
      <c r="AA5" s="4"/>
    </row>
    <row r="6" spans="1:27" s="3" customFormat="1" ht="16.2">
      <c r="A6" s="62"/>
      <c r="B6" s="61"/>
      <c r="C6" s="61"/>
      <c r="D6" s="30"/>
      <c r="E6" s="28"/>
      <c r="F6" s="39"/>
      <c r="G6" s="90"/>
      <c r="H6" s="61"/>
      <c r="I6" s="25"/>
      <c r="J6" s="28"/>
      <c r="K6" s="42"/>
      <c r="L6" s="83"/>
      <c r="M6" s="84"/>
      <c r="N6" s="32" t="s">
        <v>119</v>
      </c>
      <c r="O6" s="28">
        <v>1</v>
      </c>
      <c r="P6" s="28">
        <v>1</v>
      </c>
      <c r="Q6" s="83"/>
      <c r="R6" s="84"/>
      <c r="S6" s="32" t="s">
        <v>131</v>
      </c>
      <c r="T6" s="28">
        <v>73</v>
      </c>
      <c r="U6" s="124">
        <f t="shared" si="0"/>
        <v>24.82</v>
      </c>
      <c r="V6" s="83"/>
      <c r="W6" s="84"/>
      <c r="X6" s="18"/>
      <c r="Y6" s="28"/>
      <c r="Z6" s="28"/>
      <c r="AA6" s="4"/>
    </row>
    <row r="7" spans="1:27" s="3" customFormat="1" ht="16.2">
      <c r="A7" s="62"/>
      <c r="B7" s="61"/>
      <c r="C7" s="61"/>
      <c r="D7" s="30"/>
      <c r="E7" s="28"/>
      <c r="F7" s="39"/>
      <c r="G7" s="90"/>
      <c r="H7" s="61"/>
      <c r="I7" s="25"/>
      <c r="J7" s="28"/>
      <c r="K7" s="42"/>
      <c r="L7" s="85"/>
      <c r="M7" s="86"/>
      <c r="N7" s="32"/>
      <c r="O7" s="28"/>
      <c r="P7" s="28"/>
      <c r="Q7" s="85"/>
      <c r="R7" s="86"/>
      <c r="S7" s="32"/>
      <c r="T7" s="28"/>
      <c r="U7" s="28"/>
      <c r="V7" s="85"/>
      <c r="W7" s="86"/>
      <c r="X7" s="18"/>
      <c r="Y7" s="28"/>
      <c r="Z7" s="28"/>
      <c r="AA7" s="4"/>
    </row>
    <row r="8" spans="1:27" s="5" customFormat="1" ht="16.5" customHeight="1">
      <c r="A8" s="66"/>
      <c r="B8" s="73"/>
      <c r="C8" s="61"/>
      <c r="D8" s="30"/>
      <c r="E8" s="28"/>
      <c r="F8" s="39"/>
      <c r="G8" s="90"/>
      <c r="H8" s="61"/>
      <c r="I8" s="18"/>
      <c r="J8" s="28"/>
      <c r="K8" s="42"/>
      <c r="L8" s="93" t="s">
        <v>203</v>
      </c>
      <c r="M8" s="61" t="str">
        <f>葷食菜單!D3</f>
        <v>照燒雞排×1</v>
      </c>
      <c r="N8" s="32" t="s">
        <v>147</v>
      </c>
      <c r="O8" s="28">
        <v>150</v>
      </c>
      <c r="P8" s="124">
        <f>O8*340/1000</f>
        <v>51</v>
      </c>
      <c r="Q8" s="93" t="s">
        <v>205</v>
      </c>
      <c r="R8" s="61" t="str">
        <f>葷食菜單!D4</f>
        <v>古早味肉燥</v>
      </c>
      <c r="S8" s="32" t="s">
        <v>132</v>
      </c>
      <c r="T8" s="28">
        <v>62</v>
      </c>
      <c r="U8" s="124">
        <f t="shared" ref="U8:U9" si="1">T8*340/1000</f>
        <v>21.08</v>
      </c>
      <c r="V8" s="93"/>
      <c r="W8" s="61"/>
      <c r="X8" s="18"/>
      <c r="Y8" s="28"/>
      <c r="Z8" s="28"/>
    </row>
    <row r="9" spans="1:27" s="5" customFormat="1" ht="16.2">
      <c r="A9" s="62"/>
      <c r="B9" s="66"/>
      <c r="C9" s="61"/>
      <c r="D9" s="30"/>
      <c r="E9" s="28"/>
      <c r="F9" s="39"/>
      <c r="G9" s="90"/>
      <c r="H9" s="61"/>
      <c r="I9" s="18"/>
      <c r="J9" s="28"/>
      <c r="K9" s="42"/>
      <c r="L9" s="94"/>
      <c r="M9" s="61"/>
      <c r="N9" s="32"/>
      <c r="O9" s="28"/>
      <c r="P9" s="124"/>
      <c r="Q9" s="94"/>
      <c r="R9" s="61"/>
      <c r="S9" s="32" t="s">
        <v>125</v>
      </c>
      <c r="T9" s="28">
        <v>40</v>
      </c>
      <c r="U9" s="124">
        <f t="shared" si="1"/>
        <v>13.6</v>
      </c>
      <c r="V9" s="94"/>
      <c r="W9" s="61"/>
      <c r="X9" s="18"/>
      <c r="Y9" s="28"/>
      <c r="Z9" s="28"/>
    </row>
    <row r="10" spans="1:27" s="5" customFormat="1" ht="16.2">
      <c r="A10" s="62"/>
      <c r="B10" s="66"/>
      <c r="C10" s="61"/>
      <c r="D10" s="30"/>
      <c r="E10" s="28"/>
      <c r="F10" s="39"/>
      <c r="G10" s="90"/>
      <c r="H10" s="61"/>
      <c r="I10" s="18"/>
      <c r="J10" s="28"/>
      <c r="K10" s="42"/>
      <c r="L10" s="94"/>
      <c r="M10" s="61"/>
      <c r="N10" s="32"/>
      <c r="O10" s="28"/>
      <c r="P10" s="28"/>
      <c r="Q10" s="94"/>
      <c r="R10" s="61"/>
      <c r="S10" s="32" t="s">
        <v>133</v>
      </c>
      <c r="T10" s="28">
        <v>1</v>
      </c>
      <c r="U10" s="28">
        <v>1</v>
      </c>
      <c r="V10" s="94"/>
      <c r="W10" s="61"/>
      <c r="X10" s="18"/>
      <c r="Y10" s="28"/>
      <c r="Z10" s="28"/>
    </row>
    <row r="11" spans="1:27" s="5" customFormat="1" ht="16.2">
      <c r="A11" s="62"/>
      <c r="B11" s="66"/>
      <c r="C11" s="61"/>
      <c r="D11" s="30"/>
      <c r="E11" s="28"/>
      <c r="F11" s="39"/>
      <c r="G11" s="90"/>
      <c r="H11" s="61"/>
      <c r="I11" s="18"/>
      <c r="J11" s="28"/>
      <c r="K11" s="42"/>
      <c r="L11" s="94"/>
      <c r="M11" s="61"/>
      <c r="N11" s="32"/>
      <c r="O11" s="28"/>
      <c r="P11" s="28"/>
      <c r="Q11" s="94"/>
      <c r="R11" s="61"/>
      <c r="S11" s="32"/>
      <c r="T11" s="28"/>
      <c r="U11" s="28"/>
      <c r="V11" s="94"/>
      <c r="W11" s="61"/>
      <c r="X11" s="18"/>
      <c r="Y11" s="28"/>
      <c r="Z11" s="28"/>
      <c r="AA11" s="6"/>
    </row>
    <row r="12" spans="1:27" s="5" customFormat="1" ht="16.2">
      <c r="A12" s="62"/>
      <c r="B12" s="66"/>
      <c r="C12" s="61"/>
      <c r="D12" s="30"/>
      <c r="E12" s="28"/>
      <c r="F12" s="39"/>
      <c r="G12" s="90"/>
      <c r="H12" s="61"/>
      <c r="I12" s="18"/>
      <c r="J12" s="28"/>
      <c r="K12" s="42"/>
      <c r="L12" s="94"/>
      <c r="M12" s="61"/>
      <c r="N12" s="32"/>
      <c r="O12" s="28"/>
      <c r="P12" s="28"/>
      <c r="Q12" s="94"/>
      <c r="R12" s="61"/>
      <c r="S12" s="32"/>
      <c r="T12" s="28"/>
      <c r="U12" s="28"/>
      <c r="V12" s="94"/>
      <c r="W12" s="61"/>
      <c r="X12" s="18"/>
      <c r="Y12" s="28"/>
      <c r="Z12" s="28"/>
    </row>
    <row r="13" spans="1:27" s="5" customFormat="1" ht="16.2">
      <c r="A13" s="62"/>
      <c r="B13" s="66"/>
      <c r="C13" s="61"/>
      <c r="D13" s="30"/>
      <c r="E13" s="28"/>
      <c r="F13" s="39"/>
      <c r="G13" s="90"/>
      <c r="H13" s="61"/>
      <c r="I13" s="18"/>
      <c r="J13" s="28"/>
      <c r="K13" s="42"/>
      <c r="L13" s="95"/>
      <c r="M13" s="61"/>
      <c r="N13" s="32"/>
      <c r="O13" s="28"/>
      <c r="P13" s="28"/>
      <c r="Q13" s="95"/>
      <c r="R13" s="61"/>
      <c r="S13" s="32"/>
      <c r="T13" s="28"/>
      <c r="U13" s="28"/>
      <c r="V13" s="95"/>
      <c r="W13" s="61"/>
      <c r="X13" s="18"/>
      <c r="Y13" s="28"/>
      <c r="Z13" s="28"/>
    </row>
    <row r="14" spans="1:27" s="5" customFormat="1" ht="15.75" customHeight="1">
      <c r="A14" s="62"/>
      <c r="B14" s="62"/>
      <c r="C14" s="61"/>
      <c r="D14" s="29"/>
      <c r="E14" s="28"/>
      <c r="F14" s="39"/>
      <c r="G14" s="91"/>
      <c r="H14" s="61"/>
      <c r="I14" s="18"/>
      <c r="J14" s="28"/>
      <c r="K14" s="42"/>
      <c r="L14" s="93" t="s">
        <v>203</v>
      </c>
      <c r="M14" s="61" t="str">
        <f>葷食菜單!E3</f>
        <v>泡菜炒蛋</v>
      </c>
      <c r="N14" s="32" t="s">
        <v>123</v>
      </c>
      <c r="O14" s="28">
        <v>43</v>
      </c>
      <c r="P14" s="124">
        <f t="shared" ref="P14:P18" si="2">O14*340/1000</f>
        <v>14.62</v>
      </c>
      <c r="Q14" s="93" t="s">
        <v>205</v>
      </c>
      <c r="R14" s="61" t="str">
        <f>葷食菜單!E4</f>
        <v>三杯豆干丁</v>
      </c>
      <c r="S14" s="32" t="s">
        <v>134</v>
      </c>
      <c r="T14" s="28">
        <v>40</v>
      </c>
      <c r="U14" s="124">
        <f t="shared" ref="U14:U16" si="3">T14*340/1000</f>
        <v>13.6</v>
      </c>
      <c r="V14" s="93"/>
      <c r="W14" s="61"/>
      <c r="X14" s="18"/>
      <c r="Y14" s="28"/>
      <c r="Z14" s="28"/>
    </row>
    <row r="15" spans="1:27" s="5" customFormat="1" ht="16.5" customHeight="1">
      <c r="A15" s="62"/>
      <c r="B15" s="62"/>
      <c r="C15" s="61"/>
      <c r="D15" s="33"/>
      <c r="E15" s="28"/>
      <c r="F15" s="39"/>
      <c r="G15" s="91"/>
      <c r="H15" s="61"/>
      <c r="I15" s="18"/>
      <c r="J15" s="28"/>
      <c r="K15" s="42"/>
      <c r="L15" s="94"/>
      <c r="M15" s="61"/>
      <c r="N15" s="32" t="s">
        <v>124</v>
      </c>
      <c r="O15" s="28">
        <v>15</v>
      </c>
      <c r="P15" s="124">
        <f t="shared" si="2"/>
        <v>5.0999999999999996</v>
      </c>
      <c r="Q15" s="94"/>
      <c r="R15" s="61"/>
      <c r="S15" s="32" t="s">
        <v>135</v>
      </c>
      <c r="T15" s="28">
        <v>2</v>
      </c>
      <c r="U15" s="124">
        <f t="shared" si="3"/>
        <v>0.68</v>
      </c>
      <c r="V15" s="94"/>
      <c r="W15" s="61"/>
      <c r="X15" s="18"/>
      <c r="Y15" s="28"/>
      <c r="Z15" s="28"/>
    </row>
    <row r="16" spans="1:27" s="5" customFormat="1" ht="16.2">
      <c r="A16" s="62"/>
      <c r="B16" s="62"/>
      <c r="C16" s="61"/>
      <c r="D16" s="33"/>
      <c r="E16" s="28"/>
      <c r="F16" s="39"/>
      <c r="G16" s="91"/>
      <c r="H16" s="61"/>
      <c r="I16" s="18"/>
      <c r="J16" s="28"/>
      <c r="K16" s="42"/>
      <c r="L16" s="94"/>
      <c r="M16" s="61"/>
      <c r="N16" s="32" t="s">
        <v>125</v>
      </c>
      <c r="O16" s="28">
        <v>10</v>
      </c>
      <c r="P16" s="124">
        <f t="shared" si="2"/>
        <v>3.4</v>
      </c>
      <c r="Q16" s="94"/>
      <c r="R16" s="61"/>
      <c r="S16" s="32" t="s">
        <v>136</v>
      </c>
      <c r="T16" s="28">
        <v>2</v>
      </c>
      <c r="U16" s="124">
        <f t="shared" si="3"/>
        <v>0.68</v>
      </c>
      <c r="V16" s="94"/>
      <c r="W16" s="61"/>
      <c r="X16" s="18"/>
      <c r="Y16" s="28"/>
      <c r="Z16" s="28"/>
    </row>
    <row r="17" spans="1:26" s="5" customFormat="1" ht="16.2">
      <c r="A17" s="62"/>
      <c r="B17" s="62"/>
      <c r="C17" s="61"/>
      <c r="D17" s="29"/>
      <c r="E17" s="28"/>
      <c r="F17" s="39"/>
      <c r="G17" s="91"/>
      <c r="H17" s="61"/>
      <c r="I17" s="18"/>
      <c r="J17" s="28"/>
      <c r="K17" s="42"/>
      <c r="L17" s="94"/>
      <c r="M17" s="61"/>
      <c r="N17" s="32" t="s">
        <v>126</v>
      </c>
      <c r="O17" s="28">
        <v>32</v>
      </c>
      <c r="P17" s="124">
        <f t="shared" si="2"/>
        <v>10.88</v>
      </c>
      <c r="Q17" s="94"/>
      <c r="R17" s="61"/>
      <c r="S17" s="32"/>
      <c r="T17" s="28"/>
      <c r="U17" s="28"/>
      <c r="V17" s="94"/>
      <c r="W17" s="61"/>
      <c r="X17" s="18"/>
      <c r="Y17" s="28"/>
      <c r="Z17" s="28"/>
    </row>
    <row r="18" spans="1:26" s="5" customFormat="1" ht="16.2">
      <c r="A18" s="62"/>
      <c r="B18" s="62"/>
      <c r="C18" s="61"/>
      <c r="D18" s="29"/>
      <c r="E18" s="28"/>
      <c r="F18" s="39"/>
      <c r="G18" s="91"/>
      <c r="H18" s="61"/>
      <c r="I18" s="18"/>
      <c r="J18" s="28"/>
      <c r="K18" s="42"/>
      <c r="L18" s="94"/>
      <c r="M18" s="61"/>
      <c r="N18" s="32" t="s">
        <v>127</v>
      </c>
      <c r="O18" s="28">
        <v>7</v>
      </c>
      <c r="P18" s="124">
        <f t="shared" si="2"/>
        <v>2.38</v>
      </c>
      <c r="Q18" s="94"/>
      <c r="R18" s="61"/>
      <c r="S18" s="32"/>
      <c r="T18" s="28"/>
      <c r="U18" s="28"/>
      <c r="V18" s="94"/>
      <c r="W18" s="61"/>
      <c r="X18" s="18"/>
      <c r="Y18" s="28"/>
      <c r="Z18" s="28"/>
    </row>
    <row r="19" spans="1:26" s="5" customFormat="1" ht="16.2">
      <c r="A19" s="62"/>
      <c r="B19" s="62"/>
      <c r="C19" s="61"/>
      <c r="D19" s="29"/>
      <c r="E19" s="28"/>
      <c r="F19" s="39"/>
      <c r="G19" s="92"/>
      <c r="H19" s="61"/>
      <c r="I19" s="15"/>
      <c r="J19" s="28"/>
      <c r="K19" s="42"/>
      <c r="L19" s="95"/>
      <c r="M19" s="61"/>
      <c r="N19" s="32"/>
      <c r="O19" s="28"/>
      <c r="P19" s="28"/>
      <c r="Q19" s="95"/>
      <c r="R19" s="61"/>
      <c r="S19" s="32"/>
      <c r="T19" s="28"/>
      <c r="U19" s="28"/>
      <c r="V19" s="95"/>
      <c r="W19" s="61"/>
      <c r="X19" s="18"/>
      <c r="Y19" s="28"/>
      <c r="Z19" s="28"/>
    </row>
    <row r="20" spans="1:26" s="5" customFormat="1" ht="16.5" customHeight="1">
      <c r="A20" s="62"/>
      <c r="B20" s="66"/>
      <c r="C20" s="61"/>
      <c r="D20" s="29"/>
      <c r="E20" s="28"/>
      <c r="F20" s="39"/>
      <c r="G20" s="96"/>
      <c r="H20" s="72"/>
      <c r="I20" s="18"/>
      <c r="J20" s="28"/>
      <c r="K20" s="42"/>
      <c r="L20" s="96" t="s">
        <v>45</v>
      </c>
      <c r="M20" s="61" t="str">
        <f>葷食菜單!F3</f>
        <v>有機蔬菜</v>
      </c>
      <c r="N20" s="32" t="s">
        <v>31</v>
      </c>
      <c r="O20" s="28">
        <v>68</v>
      </c>
      <c r="P20" s="124">
        <f>O20*340/1000</f>
        <v>23.12</v>
      </c>
      <c r="Q20" s="96" t="s">
        <v>45</v>
      </c>
      <c r="R20" s="61" t="str">
        <f>葷食菜單!F4</f>
        <v>有機蔬菜</v>
      </c>
      <c r="S20" s="16" t="s">
        <v>31</v>
      </c>
      <c r="T20" s="28">
        <v>68</v>
      </c>
      <c r="U20" s="124">
        <f>T20*340/1000</f>
        <v>23.12</v>
      </c>
      <c r="V20" s="96"/>
      <c r="W20" s="61"/>
      <c r="X20" s="16"/>
      <c r="Y20" s="28"/>
      <c r="Z20" s="28"/>
    </row>
    <row r="21" spans="1:26" s="5" customFormat="1" ht="16.5" customHeight="1">
      <c r="A21" s="62"/>
      <c r="B21" s="66"/>
      <c r="C21" s="61"/>
      <c r="D21" s="30"/>
      <c r="E21" s="28"/>
      <c r="F21" s="39"/>
      <c r="G21" s="96"/>
      <c r="H21" s="72"/>
      <c r="I21" s="18"/>
      <c r="J21" s="28"/>
      <c r="K21" s="42"/>
      <c r="L21" s="96"/>
      <c r="M21" s="61"/>
      <c r="N21" s="32"/>
      <c r="O21" s="28"/>
      <c r="P21" s="28"/>
      <c r="Q21" s="96"/>
      <c r="R21" s="61"/>
      <c r="S21" s="32"/>
      <c r="T21" s="28"/>
      <c r="U21" s="28"/>
      <c r="V21" s="96"/>
      <c r="W21" s="61"/>
      <c r="X21" s="18"/>
      <c r="Y21" s="28"/>
      <c r="Z21" s="28"/>
    </row>
    <row r="22" spans="1:26" s="5" customFormat="1" ht="16.5" customHeight="1">
      <c r="A22" s="62"/>
      <c r="B22" s="66"/>
      <c r="C22" s="61"/>
      <c r="D22" s="30"/>
      <c r="E22" s="28"/>
      <c r="F22" s="39"/>
      <c r="G22" s="96"/>
      <c r="H22" s="72"/>
      <c r="I22" s="18"/>
      <c r="J22" s="28"/>
      <c r="K22" s="42"/>
      <c r="L22" s="96"/>
      <c r="M22" s="61"/>
      <c r="N22" s="32"/>
      <c r="O22" s="28"/>
      <c r="P22" s="28"/>
      <c r="Q22" s="96"/>
      <c r="R22" s="61"/>
      <c r="S22" s="32"/>
      <c r="T22" s="28"/>
      <c r="U22" s="28"/>
      <c r="V22" s="96"/>
      <c r="W22" s="61"/>
      <c r="X22" s="18"/>
      <c r="Y22" s="28"/>
      <c r="Z22" s="28"/>
    </row>
    <row r="23" spans="1:26" s="5" customFormat="1" ht="16.2">
      <c r="A23" s="62"/>
      <c r="B23" s="66"/>
      <c r="C23" s="61"/>
      <c r="D23" s="34"/>
      <c r="E23" s="28"/>
      <c r="F23" s="39"/>
      <c r="G23" s="96"/>
      <c r="H23" s="72"/>
      <c r="I23" s="18"/>
      <c r="J23" s="28"/>
      <c r="K23" s="42"/>
      <c r="L23" s="96"/>
      <c r="M23" s="61"/>
      <c r="N23" s="32"/>
      <c r="O23" s="28"/>
      <c r="P23" s="28"/>
      <c r="Q23" s="96"/>
      <c r="R23" s="61"/>
      <c r="S23" s="32"/>
      <c r="T23" s="28"/>
      <c r="U23" s="28"/>
      <c r="V23" s="96"/>
      <c r="W23" s="61"/>
      <c r="X23" s="18"/>
      <c r="Y23" s="28"/>
      <c r="Z23" s="28"/>
    </row>
    <row r="24" spans="1:26" s="5" customFormat="1" ht="15.75" customHeight="1">
      <c r="A24" s="62"/>
      <c r="B24" s="66"/>
      <c r="C24" s="61"/>
      <c r="D24" s="34"/>
      <c r="E24" s="28"/>
      <c r="F24" s="39"/>
      <c r="G24" s="93"/>
      <c r="H24" s="61"/>
      <c r="I24" s="18"/>
      <c r="J24" s="28"/>
      <c r="K24" s="42"/>
      <c r="L24" s="93" t="s">
        <v>43</v>
      </c>
      <c r="M24" s="61" t="str">
        <f>葷食菜單!G3</f>
        <v>芹香黃瓜</v>
      </c>
      <c r="N24" s="32" t="s">
        <v>128</v>
      </c>
      <c r="O24" s="28">
        <v>40</v>
      </c>
      <c r="P24" s="124">
        <f>O24*340/1000</f>
        <v>13.6</v>
      </c>
      <c r="Q24" s="93" t="s">
        <v>43</v>
      </c>
      <c r="R24" s="61" t="str">
        <f>葷食菜單!G4</f>
        <v>高麗菜湯</v>
      </c>
      <c r="S24" s="32" t="s">
        <v>137</v>
      </c>
      <c r="T24" s="28">
        <v>57</v>
      </c>
      <c r="U24" s="124">
        <f t="shared" ref="U24:U25" si="4">T24*340/1000</f>
        <v>19.38</v>
      </c>
      <c r="V24" s="93"/>
      <c r="W24" s="61"/>
      <c r="X24" s="18"/>
      <c r="Y24" s="28"/>
      <c r="Z24" s="28"/>
    </row>
    <row r="25" spans="1:26" s="5" customFormat="1" ht="15.75" customHeight="1">
      <c r="A25" s="62"/>
      <c r="B25" s="66"/>
      <c r="C25" s="61"/>
      <c r="D25" s="34"/>
      <c r="E25" s="28"/>
      <c r="F25" s="39"/>
      <c r="G25" s="94"/>
      <c r="H25" s="61"/>
      <c r="I25" s="18"/>
      <c r="J25" s="28"/>
      <c r="K25" s="42"/>
      <c r="L25" s="94"/>
      <c r="M25" s="61"/>
      <c r="N25" s="32" t="s">
        <v>129</v>
      </c>
      <c r="O25" s="28">
        <v>1</v>
      </c>
      <c r="P25" s="28">
        <v>1</v>
      </c>
      <c r="Q25" s="94"/>
      <c r="R25" s="61"/>
      <c r="S25" s="32" t="s">
        <v>130</v>
      </c>
      <c r="T25" s="28">
        <v>3</v>
      </c>
      <c r="U25" s="124">
        <f t="shared" si="4"/>
        <v>1.02</v>
      </c>
      <c r="V25" s="94"/>
      <c r="W25" s="61"/>
      <c r="X25" s="18"/>
      <c r="Y25" s="28"/>
      <c r="Z25" s="28"/>
    </row>
    <row r="26" spans="1:26" s="5" customFormat="1" ht="16.2">
      <c r="A26" s="62"/>
      <c r="B26" s="66"/>
      <c r="C26" s="61"/>
      <c r="D26" s="34"/>
      <c r="E26" s="28"/>
      <c r="F26" s="39"/>
      <c r="G26" s="94"/>
      <c r="H26" s="61"/>
      <c r="I26" s="18"/>
      <c r="J26" s="28"/>
      <c r="K26" s="42"/>
      <c r="L26" s="94"/>
      <c r="M26" s="61"/>
      <c r="N26" s="32"/>
      <c r="O26" s="28"/>
      <c r="P26" s="124"/>
      <c r="Q26" s="94"/>
      <c r="R26" s="61"/>
      <c r="S26" s="32"/>
      <c r="T26" s="28"/>
      <c r="U26" s="39"/>
      <c r="V26" s="94"/>
      <c r="W26" s="61"/>
      <c r="X26" s="18"/>
      <c r="Y26" s="28"/>
      <c r="Z26" s="28"/>
    </row>
    <row r="27" spans="1:26" s="5" customFormat="1" ht="16.2">
      <c r="A27" s="62"/>
      <c r="B27" s="66"/>
      <c r="C27" s="61"/>
      <c r="D27" s="29"/>
      <c r="E27" s="28"/>
      <c r="F27" s="39"/>
      <c r="G27" s="95"/>
      <c r="H27" s="61"/>
      <c r="I27" s="18"/>
      <c r="J27" s="28"/>
      <c r="K27" s="42"/>
      <c r="L27" s="95"/>
      <c r="M27" s="61"/>
      <c r="N27" s="32"/>
      <c r="O27" s="28"/>
      <c r="P27" s="42"/>
      <c r="Q27" s="95"/>
      <c r="R27" s="61"/>
      <c r="S27" s="32"/>
      <c r="T27" s="28"/>
      <c r="U27" s="39"/>
      <c r="V27" s="95"/>
      <c r="W27" s="61"/>
      <c r="X27" s="18"/>
      <c r="Y27" s="28"/>
      <c r="Z27" s="28"/>
    </row>
    <row r="28" spans="1:26" s="9" customFormat="1" ht="18" customHeight="1">
      <c r="A28" s="8"/>
      <c r="B28" s="7"/>
      <c r="C28" s="19"/>
      <c r="D28" s="7"/>
      <c r="E28" s="7"/>
      <c r="F28" s="44"/>
      <c r="G28" s="37"/>
      <c r="H28" s="8"/>
      <c r="I28" s="19"/>
      <c r="J28" s="19"/>
      <c r="K28" s="43"/>
      <c r="L28" s="38"/>
      <c r="M28" s="19"/>
      <c r="N28" s="20"/>
      <c r="O28" s="19"/>
      <c r="P28" s="43"/>
      <c r="Q28" s="38"/>
      <c r="R28" s="19"/>
      <c r="S28" s="19"/>
      <c r="T28" s="19"/>
      <c r="U28" s="40"/>
      <c r="V28" s="38"/>
      <c r="W28" s="19"/>
      <c r="X28" s="20"/>
      <c r="Y28" s="19"/>
      <c r="Z28" s="21"/>
    </row>
    <row r="29" spans="1:26" s="9" customFormat="1" ht="18" customHeight="1">
      <c r="A29" s="8"/>
      <c r="B29" s="7"/>
      <c r="C29" s="19"/>
      <c r="D29" s="7"/>
      <c r="E29" s="7"/>
      <c r="F29" s="44"/>
      <c r="G29" s="36"/>
      <c r="H29" s="19"/>
      <c r="I29" s="20"/>
      <c r="J29" s="19"/>
      <c r="K29" s="43"/>
      <c r="L29" s="38"/>
      <c r="M29" s="19"/>
      <c r="N29" s="20"/>
      <c r="O29" s="19"/>
      <c r="P29" s="43"/>
      <c r="Q29" s="38"/>
      <c r="R29" s="19"/>
      <c r="S29" s="20"/>
      <c r="T29" s="19"/>
      <c r="U29" s="40"/>
      <c r="V29" s="38"/>
      <c r="W29" s="19"/>
      <c r="X29" s="20"/>
      <c r="Y29" s="19"/>
      <c r="Z29" s="21"/>
    </row>
    <row r="30" spans="1:26" s="9" customFormat="1" ht="19.95" customHeight="1">
      <c r="A30" s="60"/>
      <c r="B30" s="67"/>
      <c r="C30" s="64"/>
      <c r="D30" s="64"/>
      <c r="E30" s="65"/>
      <c r="F30" s="22"/>
      <c r="G30" s="63"/>
      <c r="H30" s="64"/>
      <c r="I30" s="64"/>
      <c r="J30" s="65"/>
      <c r="K30" s="22"/>
      <c r="L30" s="63" t="s">
        <v>37</v>
      </c>
      <c r="M30" s="64"/>
      <c r="N30" s="64"/>
      <c r="O30" s="65"/>
      <c r="P30" s="22">
        <v>5.5</v>
      </c>
      <c r="Q30" s="63" t="s">
        <v>37</v>
      </c>
      <c r="R30" s="64"/>
      <c r="S30" s="64"/>
      <c r="T30" s="65"/>
      <c r="U30" s="22">
        <v>5.5</v>
      </c>
      <c r="V30" s="63"/>
      <c r="W30" s="64"/>
      <c r="X30" s="64"/>
      <c r="Y30" s="65"/>
      <c r="Z30" s="26"/>
    </row>
    <row r="31" spans="1:26" s="9" customFormat="1" ht="19.95" customHeight="1">
      <c r="A31" s="60"/>
      <c r="B31" s="67"/>
      <c r="C31" s="64"/>
      <c r="D31" s="64"/>
      <c r="E31" s="65"/>
      <c r="F31" s="22"/>
      <c r="G31" s="63"/>
      <c r="H31" s="64"/>
      <c r="I31" s="64"/>
      <c r="J31" s="65"/>
      <c r="K31" s="22"/>
      <c r="L31" s="63" t="s">
        <v>38</v>
      </c>
      <c r="M31" s="64"/>
      <c r="N31" s="64"/>
      <c r="O31" s="65"/>
      <c r="P31" s="22">
        <v>3</v>
      </c>
      <c r="Q31" s="63" t="s">
        <v>38</v>
      </c>
      <c r="R31" s="64"/>
      <c r="S31" s="64"/>
      <c r="T31" s="65"/>
      <c r="U31" s="22">
        <v>3</v>
      </c>
      <c r="V31" s="63"/>
      <c r="W31" s="64"/>
      <c r="X31" s="64"/>
      <c r="Y31" s="65"/>
      <c r="Z31" s="26"/>
    </row>
    <row r="32" spans="1:26" s="9" customFormat="1" ht="19.95" customHeight="1">
      <c r="A32" s="60"/>
      <c r="B32" s="67"/>
      <c r="C32" s="64"/>
      <c r="D32" s="64"/>
      <c r="E32" s="65"/>
      <c r="F32" s="22"/>
      <c r="G32" s="63"/>
      <c r="H32" s="64"/>
      <c r="I32" s="64"/>
      <c r="J32" s="65"/>
      <c r="K32" s="22"/>
      <c r="L32" s="63" t="s">
        <v>39</v>
      </c>
      <c r="M32" s="64"/>
      <c r="N32" s="64"/>
      <c r="O32" s="65"/>
      <c r="P32" s="22">
        <v>1.7</v>
      </c>
      <c r="Q32" s="63" t="s">
        <v>39</v>
      </c>
      <c r="R32" s="64"/>
      <c r="S32" s="64"/>
      <c r="T32" s="65"/>
      <c r="U32" s="22">
        <v>1.7</v>
      </c>
      <c r="V32" s="63"/>
      <c r="W32" s="64"/>
      <c r="X32" s="64"/>
      <c r="Y32" s="65"/>
      <c r="Z32" s="26"/>
    </row>
    <row r="33" spans="1:36" s="9" customFormat="1" ht="19.95" customHeight="1">
      <c r="A33" s="60"/>
      <c r="B33" s="67"/>
      <c r="C33" s="64"/>
      <c r="D33" s="64"/>
      <c r="E33" s="65"/>
      <c r="F33" s="22"/>
      <c r="G33" s="63"/>
      <c r="H33" s="64"/>
      <c r="I33" s="64"/>
      <c r="J33" s="65"/>
      <c r="K33" s="22"/>
      <c r="L33" s="63" t="s">
        <v>40</v>
      </c>
      <c r="M33" s="64"/>
      <c r="N33" s="64"/>
      <c r="O33" s="65"/>
      <c r="P33" s="22">
        <v>0</v>
      </c>
      <c r="Q33" s="63" t="s">
        <v>40</v>
      </c>
      <c r="R33" s="64"/>
      <c r="S33" s="64"/>
      <c r="T33" s="65"/>
      <c r="U33" s="22">
        <v>0</v>
      </c>
      <c r="V33" s="63"/>
      <c r="W33" s="64"/>
      <c r="X33" s="64"/>
      <c r="Y33" s="65"/>
      <c r="Z33" s="26"/>
    </row>
    <row r="34" spans="1:36" s="9" customFormat="1" ht="19.95" customHeight="1">
      <c r="A34" s="60"/>
      <c r="B34" s="67"/>
      <c r="C34" s="64"/>
      <c r="D34" s="64"/>
      <c r="E34" s="65"/>
      <c r="F34" s="22"/>
      <c r="G34" s="63"/>
      <c r="H34" s="64"/>
      <c r="I34" s="64"/>
      <c r="J34" s="65"/>
      <c r="K34" s="22"/>
      <c r="L34" s="63" t="s">
        <v>41</v>
      </c>
      <c r="M34" s="64"/>
      <c r="N34" s="64"/>
      <c r="O34" s="65"/>
      <c r="P34" s="22">
        <v>0</v>
      </c>
      <c r="Q34" s="63" t="s">
        <v>41</v>
      </c>
      <c r="R34" s="64"/>
      <c r="S34" s="64"/>
      <c r="T34" s="65"/>
      <c r="U34" s="22">
        <v>0</v>
      </c>
      <c r="V34" s="63"/>
      <c r="W34" s="64"/>
      <c r="X34" s="64"/>
      <c r="Y34" s="65"/>
      <c r="Z34" s="26"/>
    </row>
    <row r="35" spans="1:36" s="9" customFormat="1" ht="19.95" customHeight="1">
      <c r="A35" s="60"/>
      <c r="B35" s="67"/>
      <c r="C35" s="64"/>
      <c r="D35" s="64"/>
      <c r="E35" s="65"/>
      <c r="F35" s="22"/>
      <c r="G35" s="63"/>
      <c r="H35" s="64"/>
      <c r="I35" s="64"/>
      <c r="J35" s="65"/>
      <c r="K35" s="22"/>
      <c r="L35" s="63" t="s">
        <v>42</v>
      </c>
      <c r="M35" s="64"/>
      <c r="N35" s="64"/>
      <c r="O35" s="65"/>
      <c r="P35" s="22">
        <v>2.7</v>
      </c>
      <c r="Q35" s="63" t="s">
        <v>42</v>
      </c>
      <c r="R35" s="64"/>
      <c r="S35" s="64"/>
      <c r="T35" s="65"/>
      <c r="U35" s="22">
        <v>2.8</v>
      </c>
      <c r="V35" s="63"/>
      <c r="W35" s="64"/>
      <c r="X35" s="64"/>
      <c r="Y35" s="65"/>
      <c r="Z35" s="26"/>
    </row>
    <row r="36" spans="1:36" s="9" customFormat="1" ht="19.5" customHeight="1">
      <c r="A36" s="60"/>
      <c r="B36" s="67"/>
      <c r="C36" s="64"/>
      <c r="D36" s="64"/>
      <c r="E36" s="65"/>
      <c r="F36" s="23"/>
      <c r="G36" s="63"/>
      <c r="H36" s="64"/>
      <c r="I36" s="64"/>
      <c r="J36" s="65"/>
      <c r="K36" s="23"/>
      <c r="L36" s="63" t="s">
        <v>13</v>
      </c>
      <c r="M36" s="64"/>
      <c r="N36" s="64"/>
      <c r="O36" s="65"/>
      <c r="P36" s="23">
        <f>P30*68+P31*45+P32*25+P34*60+P35*75+P33*130</f>
        <v>754</v>
      </c>
      <c r="Q36" s="63" t="s">
        <v>13</v>
      </c>
      <c r="R36" s="64"/>
      <c r="S36" s="64"/>
      <c r="T36" s="65"/>
      <c r="U36" s="23">
        <f>U30*68+U31*45+U32*25+U34*60+U35*75+U33*130</f>
        <v>761.5</v>
      </c>
      <c r="V36" s="63"/>
      <c r="W36" s="64"/>
      <c r="X36" s="64"/>
      <c r="Y36" s="65"/>
      <c r="Z36" s="27"/>
    </row>
    <row r="37" spans="1:36" s="9" customFormat="1" ht="26.25" customHeight="1">
      <c r="A37" s="89"/>
      <c r="B37" s="89"/>
      <c r="C37" s="97"/>
      <c r="D37" s="98"/>
      <c r="E37" s="98"/>
      <c r="F37" s="98"/>
      <c r="G37" s="88"/>
      <c r="H37" s="89"/>
      <c r="I37" s="97"/>
      <c r="J37" s="98"/>
      <c r="K37" s="100"/>
      <c r="L37" s="88" t="s">
        <v>12</v>
      </c>
      <c r="M37" s="89"/>
      <c r="N37" s="97"/>
      <c r="O37" s="98"/>
      <c r="P37" s="100"/>
      <c r="Q37" s="88" t="s">
        <v>12</v>
      </c>
      <c r="R37" s="89"/>
      <c r="S37" s="97"/>
      <c r="T37" s="98"/>
      <c r="U37" s="98"/>
      <c r="V37" s="88"/>
      <c r="W37" s="89"/>
      <c r="X37" s="97"/>
      <c r="Y37" s="98"/>
      <c r="Z37" s="99"/>
      <c r="AI37" s="11"/>
      <c r="AJ37" s="10"/>
    </row>
    <row r="38" spans="1:36" s="9" customFormat="1" ht="24.75" customHeight="1">
      <c r="A38" s="12" t="s">
        <v>11</v>
      </c>
      <c r="B38" s="12"/>
      <c r="C38" s="11"/>
      <c r="H38" s="13" t="s">
        <v>10</v>
      </c>
      <c r="I38" s="13"/>
      <c r="L38" s="13"/>
      <c r="M38" s="13"/>
      <c r="O38" s="13" t="s">
        <v>9</v>
      </c>
      <c r="P38" s="13"/>
      <c r="Q38" s="13"/>
      <c r="R38" s="13"/>
      <c r="U38" s="13" t="s">
        <v>8</v>
      </c>
      <c r="V38" s="13"/>
      <c r="W38" s="13"/>
    </row>
  </sheetData>
  <mergeCells count="115"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Q14:Q19"/>
    <mergeCell ref="Q20:Q23"/>
    <mergeCell ref="Q24:Q27"/>
    <mergeCell ref="A37:B37"/>
    <mergeCell ref="G37:H37"/>
    <mergeCell ref="L37:M37"/>
    <mergeCell ref="Q37:R37"/>
    <mergeCell ref="V37:W37"/>
    <mergeCell ref="G5:G13"/>
    <mergeCell ref="G14:G19"/>
    <mergeCell ref="G24:G27"/>
    <mergeCell ref="G20:G23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O3:P3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A5:A7"/>
    <mergeCell ref="S2:Z2"/>
    <mergeCell ref="Q3:S3"/>
    <mergeCell ref="M8:M13"/>
    <mergeCell ref="W8:W13"/>
    <mergeCell ref="A20:A23"/>
    <mergeCell ref="C20:C23"/>
    <mergeCell ref="H20:H23"/>
    <mergeCell ref="M20:M23"/>
    <mergeCell ref="R20:R23"/>
    <mergeCell ref="W14:W19"/>
    <mergeCell ref="A8:A13"/>
    <mergeCell ref="C8:C13"/>
    <mergeCell ref="R8:R13"/>
    <mergeCell ref="A14:A19"/>
    <mergeCell ref="C14:C19"/>
    <mergeCell ref="H14:H19"/>
    <mergeCell ref="M14:M19"/>
    <mergeCell ref="R14:R19"/>
    <mergeCell ref="B8:B13"/>
    <mergeCell ref="B14:B19"/>
    <mergeCell ref="B20:B23"/>
    <mergeCell ref="Q4:R4"/>
    <mergeCell ref="V4:W4"/>
    <mergeCell ref="A30:A36"/>
    <mergeCell ref="W24:W27"/>
    <mergeCell ref="W20:W23"/>
    <mergeCell ref="A24:A27"/>
    <mergeCell ref="C24:C27"/>
    <mergeCell ref="H24:H27"/>
    <mergeCell ref="M24:M27"/>
    <mergeCell ref="R24:R27"/>
    <mergeCell ref="L34:O34"/>
    <mergeCell ref="B24:B27"/>
    <mergeCell ref="B30:E30"/>
    <mergeCell ref="B31:E31"/>
    <mergeCell ref="B32:E32"/>
    <mergeCell ref="B33:E3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zoomScale="60" zoomScaleNormal="60" workbookViewId="0">
      <selection activeCell="AH31" sqref="AH31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4" customWidth="1"/>
    <col min="13" max="16" width="7.77734375" style="5" customWidth="1"/>
    <col min="17" max="17" width="6.44140625" style="24" customWidth="1"/>
    <col min="18" max="21" width="7.77734375" style="5" customWidth="1"/>
    <col min="22" max="22" width="6.44140625" style="24" customWidth="1"/>
    <col min="23" max="26" width="7.77734375" style="5" customWidth="1"/>
    <col min="27" max="16384" width="9" style="1"/>
  </cols>
  <sheetData>
    <row r="1" spans="1:27" ht="24.6">
      <c r="A1" s="45"/>
      <c r="B1" s="45"/>
      <c r="C1" s="46"/>
      <c r="D1" s="46"/>
      <c r="E1" s="46"/>
      <c r="F1" s="46"/>
      <c r="G1" s="46"/>
      <c r="H1" s="102" t="str">
        <f>葷食菜單!A1</f>
        <v>屏東縣立萬新國民中學</v>
      </c>
      <c r="I1" s="102"/>
      <c r="J1" s="102"/>
      <c r="K1" s="102"/>
      <c r="L1" s="102"/>
      <c r="M1" s="101" t="str">
        <f>葷食菜單!E1</f>
        <v>115年</v>
      </c>
      <c r="N1" s="101"/>
      <c r="O1" s="101" t="str">
        <f>葷食菜單!F1</f>
        <v>4月份</v>
      </c>
      <c r="P1" s="101"/>
      <c r="Q1" s="47" t="s">
        <v>48</v>
      </c>
      <c r="R1" s="47"/>
      <c r="S1" s="46"/>
      <c r="T1" s="46"/>
      <c r="U1" s="46"/>
      <c r="V1" s="46"/>
      <c r="W1" s="46"/>
      <c r="X1" s="46"/>
      <c r="Y1" s="46"/>
      <c r="Z1" s="46"/>
    </row>
    <row r="2" spans="1:27" ht="21">
      <c r="A2" s="17" t="s">
        <v>221</v>
      </c>
      <c r="B2" s="17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16</v>
      </c>
      <c r="O2" s="2"/>
      <c r="P2" s="2"/>
      <c r="Q2" s="2"/>
      <c r="R2" s="2"/>
      <c r="S2" s="68" t="s">
        <v>17</v>
      </c>
      <c r="T2" s="68"/>
      <c r="U2" s="68"/>
      <c r="V2" s="68"/>
      <c r="W2" s="68"/>
      <c r="X2" s="68"/>
      <c r="Y2" s="68"/>
      <c r="Z2" s="68"/>
    </row>
    <row r="3" spans="1:27" ht="16.2">
      <c r="A3" s="29" t="s">
        <v>18</v>
      </c>
      <c r="B3" s="87"/>
      <c r="C3" s="70"/>
      <c r="D3" s="71"/>
      <c r="E3" s="76"/>
      <c r="F3" s="78"/>
      <c r="G3" s="69">
        <v>46119</v>
      </c>
      <c r="H3" s="70"/>
      <c r="I3" s="71"/>
      <c r="J3" s="76">
        <f>G3</f>
        <v>46119</v>
      </c>
      <c r="K3" s="77"/>
      <c r="L3" s="69">
        <f>G3+1</f>
        <v>46120</v>
      </c>
      <c r="M3" s="70"/>
      <c r="N3" s="71"/>
      <c r="O3" s="76">
        <f>L3</f>
        <v>46120</v>
      </c>
      <c r="P3" s="77"/>
      <c r="Q3" s="69">
        <f>L3+1</f>
        <v>46121</v>
      </c>
      <c r="R3" s="70"/>
      <c r="S3" s="71"/>
      <c r="T3" s="76">
        <f>Q3</f>
        <v>46121</v>
      </c>
      <c r="U3" s="78"/>
      <c r="V3" s="69">
        <f>Q3+1</f>
        <v>46122</v>
      </c>
      <c r="W3" s="70"/>
      <c r="X3" s="71"/>
      <c r="Y3" s="76">
        <f>V3</f>
        <v>46122</v>
      </c>
      <c r="Z3" s="103"/>
    </row>
    <row r="4" spans="1:27" s="3" customFormat="1" ht="16.2">
      <c r="A4" s="29" t="s">
        <v>19</v>
      </c>
      <c r="B4" s="79"/>
      <c r="C4" s="80"/>
      <c r="D4" s="30"/>
      <c r="E4" s="31"/>
      <c r="F4" s="35"/>
      <c r="G4" s="74" t="s">
        <v>34</v>
      </c>
      <c r="H4" s="75"/>
      <c r="I4" s="30" t="s">
        <v>20</v>
      </c>
      <c r="J4" s="31" t="s">
        <v>21</v>
      </c>
      <c r="K4" s="41" t="s">
        <v>22</v>
      </c>
      <c r="L4" s="74" t="s">
        <v>34</v>
      </c>
      <c r="M4" s="75"/>
      <c r="N4" s="30" t="s">
        <v>20</v>
      </c>
      <c r="O4" s="31" t="s">
        <v>21</v>
      </c>
      <c r="P4" s="41" t="s">
        <v>22</v>
      </c>
      <c r="Q4" s="74" t="s">
        <v>34</v>
      </c>
      <c r="R4" s="75"/>
      <c r="S4" s="30" t="s">
        <v>20</v>
      </c>
      <c r="T4" s="31" t="s">
        <v>21</v>
      </c>
      <c r="U4" s="35" t="s">
        <v>22</v>
      </c>
      <c r="V4" s="74" t="s">
        <v>34</v>
      </c>
      <c r="W4" s="75"/>
      <c r="X4" s="30" t="s">
        <v>20</v>
      </c>
      <c r="Y4" s="31" t="s">
        <v>21</v>
      </c>
      <c r="Z4" s="30" t="s">
        <v>22</v>
      </c>
      <c r="AA4" s="4"/>
    </row>
    <row r="5" spans="1:27" s="3" customFormat="1" ht="16.5" customHeight="1">
      <c r="A5" s="66" t="s">
        <v>27</v>
      </c>
      <c r="B5" s="61"/>
      <c r="C5" s="61"/>
      <c r="D5" s="30"/>
      <c r="E5" s="28"/>
      <c r="F5" s="39"/>
      <c r="G5" s="107" t="s">
        <v>43</v>
      </c>
      <c r="H5" s="104" t="str">
        <f>葷食菜單!D5</f>
        <v>香菇肉羹麵</v>
      </c>
      <c r="I5" s="32" t="s">
        <v>138</v>
      </c>
      <c r="J5" s="28">
        <v>165</v>
      </c>
      <c r="K5" s="124">
        <f>J5*340/1000</f>
        <v>56.1</v>
      </c>
      <c r="L5" s="81" t="str">
        <f>葷食菜單!C6</f>
        <v>白米飯</v>
      </c>
      <c r="M5" s="82"/>
      <c r="N5" s="32" t="s">
        <v>118</v>
      </c>
      <c r="O5" s="28">
        <v>110</v>
      </c>
      <c r="P5" s="124">
        <f>O5*340/1000</f>
        <v>37.4</v>
      </c>
      <c r="Q5" s="81" t="str">
        <f>葷食菜單!C7</f>
        <v>芝麻米飯</v>
      </c>
      <c r="R5" s="82"/>
      <c r="S5" s="32" t="s">
        <v>118</v>
      </c>
      <c r="T5" s="28">
        <v>110</v>
      </c>
      <c r="U5" s="124">
        <f>T5*340/1000</f>
        <v>37.4</v>
      </c>
      <c r="V5" s="81" t="str">
        <f>葷食菜單!C8</f>
        <v>胚芽米飯</v>
      </c>
      <c r="W5" s="82"/>
      <c r="X5" s="18" t="s">
        <v>118</v>
      </c>
      <c r="Y5" s="28">
        <v>73</v>
      </c>
      <c r="Z5" s="124">
        <f>Y5*340/1000</f>
        <v>24.82</v>
      </c>
      <c r="AA5" s="4"/>
    </row>
    <row r="6" spans="1:27" s="3" customFormat="1" ht="16.2">
      <c r="A6" s="62"/>
      <c r="B6" s="61"/>
      <c r="C6" s="61"/>
      <c r="D6" s="30"/>
      <c r="E6" s="28"/>
      <c r="F6" s="39"/>
      <c r="G6" s="108"/>
      <c r="H6" s="105"/>
      <c r="I6" s="25" t="s">
        <v>139</v>
      </c>
      <c r="J6" s="28">
        <v>53</v>
      </c>
      <c r="K6" s="124">
        <f>J6*340/1000</f>
        <v>18.02</v>
      </c>
      <c r="L6" s="83"/>
      <c r="M6" s="84"/>
      <c r="N6" s="32"/>
      <c r="O6" s="28"/>
      <c r="P6" s="28"/>
      <c r="Q6" s="83"/>
      <c r="R6" s="84"/>
      <c r="S6" s="32" t="s">
        <v>153</v>
      </c>
      <c r="T6" s="28">
        <v>1</v>
      </c>
      <c r="U6" s="28">
        <v>1</v>
      </c>
      <c r="V6" s="83"/>
      <c r="W6" s="84"/>
      <c r="X6" s="18" t="s">
        <v>159</v>
      </c>
      <c r="Y6" s="28">
        <v>37</v>
      </c>
      <c r="Z6" s="124">
        <f>Y6*340/1000</f>
        <v>12.58</v>
      </c>
      <c r="AA6" s="4"/>
    </row>
    <row r="7" spans="1:27" s="3" customFormat="1" ht="16.2">
      <c r="A7" s="62"/>
      <c r="B7" s="61"/>
      <c r="C7" s="61"/>
      <c r="D7" s="30"/>
      <c r="E7" s="28"/>
      <c r="F7" s="39"/>
      <c r="G7" s="108"/>
      <c r="H7" s="105"/>
      <c r="I7" s="18" t="s">
        <v>140</v>
      </c>
      <c r="J7" s="28">
        <v>1</v>
      </c>
      <c r="K7" s="28">
        <v>1</v>
      </c>
      <c r="L7" s="85"/>
      <c r="M7" s="86"/>
      <c r="N7" s="32"/>
      <c r="O7" s="28"/>
      <c r="P7" s="28"/>
      <c r="Q7" s="85"/>
      <c r="R7" s="86"/>
      <c r="S7" s="32"/>
      <c r="T7" s="28"/>
      <c r="U7" s="28"/>
      <c r="V7" s="85"/>
      <c r="W7" s="86"/>
      <c r="X7" s="18"/>
      <c r="Y7" s="28"/>
      <c r="Z7" s="28"/>
      <c r="AA7" s="4"/>
    </row>
    <row r="8" spans="1:27" s="5" customFormat="1" ht="16.5" customHeight="1">
      <c r="A8" s="66" t="s">
        <v>26</v>
      </c>
      <c r="B8" s="73"/>
      <c r="C8" s="61"/>
      <c r="D8" s="30"/>
      <c r="E8" s="28"/>
      <c r="F8" s="39"/>
      <c r="G8" s="108"/>
      <c r="H8" s="105"/>
      <c r="I8" s="18" t="s">
        <v>141</v>
      </c>
      <c r="J8" s="28">
        <v>20</v>
      </c>
      <c r="K8" s="124">
        <f>J8*340/1000</f>
        <v>6.8</v>
      </c>
      <c r="L8" s="93" t="s">
        <v>205</v>
      </c>
      <c r="M8" s="61" t="str">
        <f>葷食菜單!D6</f>
        <v>蔥 油 雞</v>
      </c>
      <c r="N8" s="32" t="s">
        <v>120</v>
      </c>
      <c r="O8" s="28">
        <v>80</v>
      </c>
      <c r="P8" s="124">
        <f>O8*340/1000</f>
        <v>27.2</v>
      </c>
      <c r="Q8" s="93" t="s">
        <v>205</v>
      </c>
      <c r="R8" s="61" t="str">
        <f>葷食菜單!D7</f>
        <v>紅 燒 肉</v>
      </c>
      <c r="S8" s="32" t="s">
        <v>154</v>
      </c>
      <c r="T8" s="28">
        <v>67</v>
      </c>
      <c r="U8" s="124">
        <f>T8*340/1000</f>
        <v>22.78</v>
      </c>
      <c r="V8" s="93" t="s">
        <v>206</v>
      </c>
      <c r="W8" s="61" t="str">
        <f>葷食菜單!D8</f>
        <v>鹽酥魚丁</v>
      </c>
      <c r="X8" s="18" t="s">
        <v>160</v>
      </c>
      <c r="Y8" s="28">
        <v>100</v>
      </c>
      <c r="Z8" s="124">
        <f>Y8*340/1000</f>
        <v>34</v>
      </c>
    </row>
    <row r="9" spans="1:27" s="5" customFormat="1" ht="16.2">
      <c r="A9" s="62"/>
      <c r="B9" s="66"/>
      <c r="C9" s="61"/>
      <c r="D9" s="30"/>
      <c r="E9" s="28"/>
      <c r="F9" s="39"/>
      <c r="G9" s="108"/>
      <c r="H9" s="105"/>
      <c r="I9" s="18" t="s">
        <v>142</v>
      </c>
      <c r="J9" s="28">
        <v>1</v>
      </c>
      <c r="K9" s="28">
        <v>1</v>
      </c>
      <c r="L9" s="94"/>
      <c r="M9" s="61"/>
      <c r="N9" s="32" t="s">
        <v>125</v>
      </c>
      <c r="O9" s="28">
        <v>30</v>
      </c>
      <c r="P9" s="124">
        <f>O9*340/1000</f>
        <v>10.199999999999999</v>
      </c>
      <c r="Q9" s="94"/>
      <c r="R9" s="61"/>
      <c r="S9" s="32" t="s">
        <v>127</v>
      </c>
      <c r="T9" s="28">
        <v>23</v>
      </c>
      <c r="U9" s="124">
        <f>T9*340/1000</f>
        <v>7.82</v>
      </c>
      <c r="V9" s="94"/>
      <c r="W9" s="61"/>
      <c r="X9" s="18" t="s">
        <v>121</v>
      </c>
      <c r="Y9" s="28">
        <v>30</v>
      </c>
      <c r="Z9" s="124">
        <f>Y9*340/1000</f>
        <v>10.199999999999999</v>
      </c>
    </row>
    <row r="10" spans="1:27" s="5" customFormat="1" ht="16.2">
      <c r="A10" s="62"/>
      <c r="B10" s="66"/>
      <c r="C10" s="61"/>
      <c r="D10" s="30"/>
      <c r="E10" s="28"/>
      <c r="F10" s="39"/>
      <c r="G10" s="108"/>
      <c r="H10" s="105"/>
      <c r="I10" s="18" t="s">
        <v>127</v>
      </c>
      <c r="J10" s="28">
        <v>15</v>
      </c>
      <c r="K10" s="124">
        <f>J10*340/1000</f>
        <v>5.0999999999999996</v>
      </c>
      <c r="L10" s="94"/>
      <c r="M10" s="61"/>
      <c r="N10" s="32"/>
      <c r="O10" s="28"/>
      <c r="P10" s="28"/>
      <c r="Q10" s="94"/>
      <c r="R10" s="61"/>
      <c r="S10" s="32" t="s">
        <v>155</v>
      </c>
      <c r="T10" s="28">
        <v>35</v>
      </c>
      <c r="U10" s="124">
        <f>T10*340/1000</f>
        <v>11.9</v>
      </c>
      <c r="V10" s="94"/>
      <c r="W10" s="61"/>
      <c r="X10" s="18"/>
      <c r="Y10" s="28"/>
      <c r="Z10" s="28"/>
    </row>
    <row r="11" spans="1:27" s="5" customFormat="1" ht="16.2">
      <c r="A11" s="62"/>
      <c r="B11" s="66"/>
      <c r="C11" s="61"/>
      <c r="D11" s="30"/>
      <c r="E11" s="28"/>
      <c r="F11" s="39"/>
      <c r="G11" s="108"/>
      <c r="H11" s="105"/>
      <c r="I11" s="18" t="s">
        <v>137</v>
      </c>
      <c r="J11" s="28">
        <v>45</v>
      </c>
      <c r="K11" s="124">
        <f>J11*340/1000</f>
        <v>15.3</v>
      </c>
      <c r="L11" s="94"/>
      <c r="M11" s="61"/>
      <c r="N11" s="32"/>
      <c r="O11" s="28"/>
      <c r="P11" s="28"/>
      <c r="Q11" s="94"/>
      <c r="R11" s="61"/>
      <c r="S11" s="32"/>
      <c r="T11" s="28"/>
      <c r="U11" s="28"/>
      <c r="V11" s="94"/>
      <c r="W11" s="61"/>
      <c r="X11" s="18"/>
      <c r="Y11" s="28"/>
      <c r="Z11" s="28"/>
      <c r="AA11" s="6"/>
    </row>
    <row r="12" spans="1:27" s="5" customFormat="1" ht="16.2">
      <c r="A12" s="62"/>
      <c r="B12" s="66"/>
      <c r="C12" s="61"/>
      <c r="D12" s="30"/>
      <c r="E12" s="28"/>
      <c r="F12" s="39"/>
      <c r="G12" s="108"/>
      <c r="H12" s="105"/>
      <c r="I12" s="18" t="s">
        <v>145</v>
      </c>
      <c r="J12" s="28">
        <v>5</v>
      </c>
      <c r="K12" s="124">
        <f>J12*340/1000</f>
        <v>1.7</v>
      </c>
      <c r="L12" s="94"/>
      <c r="M12" s="61"/>
      <c r="N12" s="32"/>
      <c r="O12" s="28"/>
      <c r="P12" s="28"/>
      <c r="Q12" s="94"/>
      <c r="R12" s="61"/>
      <c r="S12" s="32"/>
      <c r="T12" s="28"/>
      <c r="U12" s="28"/>
      <c r="V12" s="94"/>
      <c r="W12" s="61"/>
      <c r="X12" s="18"/>
      <c r="Y12" s="28"/>
      <c r="Z12" s="28"/>
    </row>
    <row r="13" spans="1:27" s="5" customFormat="1" ht="16.2">
      <c r="A13" s="62"/>
      <c r="B13" s="66"/>
      <c r="C13" s="61"/>
      <c r="D13" s="30"/>
      <c r="E13" s="28"/>
      <c r="F13" s="39"/>
      <c r="G13" s="108"/>
      <c r="H13" s="105"/>
      <c r="I13" s="18" t="s">
        <v>146</v>
      </c>
      <c r="J13" s="28">
        <v>1</v>
      </c>
      <c r="K13" s="28">
        <v>1</v>
      </c>
      <c r="L13" s="95"/>
      <c r="M13" s="61"/>
      <c r="N13" s="32"/>
      <c r="O13" s="28"/>
      <c r="P13" s="28"/>
      <c r="Q13" s="95"/>
      <c r="R13" s="61"/>
      <c r="S13" s="32"/>
      <c r="T13" s="28"/>
      <c r="U13" s="28"/>
      <c r="V13" s="95"/>
      <c r="W13" s="61"/>
      <c r="X13" s="18"/>
      <c r="Y13" s="28"/>
      <c r="Z13" s="28"/>
    </row>
    <row r="14" spans="1:27" s="5" customFormat="1" ht="15.75" customHeight="1">
      <c r="A14" s="62" t="s">
        <v>23</v>
      </c>
      <c r="B14" s="62"/>
      <c r="C14" s="61"/>
      <c r="D14" s="29"/>
      <c r="E14" s="28"/>
      <c r="F14" s="39"/>
      <c r="G14" s="108"/>
      <c r="H14" s="105"/>
      <c r="I14" s="18"/>
      <c r="J14" s="28"/>
      <c r="K14" s="28"/>
      <c r="L14" s="93" t="s">
        <v>205</v>
      </c>
      <c r="M14" s="61" t="str">
        <f>葷食菜單!E6</f>
        <v>紅燒油腐</v>
      </c>
      <c r="N14" s="32" t="s">
        <v>148</v>
      </c>
      <c r="O14" s="28">
        <v>40</v>
      </c>
      <c r="P14" s="124">
        <f>O14*340/1000</f>
        <v>13.6</v>
      </c>
      <c r="Q14" s="93" t="s">
        <v>203</v>
      </c>
      <c r="R14" s="61" t="str">
        <f>葷食菜單!E7</f>
        <v>蕃茄炒蛋</v>
      </c>
      <c r="S14" s="32" t="s">
        <v>123</v>
      </c>
      <c r="T14" s="28">
        <v>38</v>
      </c>
      <c r="U14" s="124">
        <f>T14*340/1000</f>
        <v>12.92</v>
      </c>
      <c r="V14" s="93" t="s">
        <v>207</v>
      </c>
      <c r="W14" s="61" t="str">
        <f>葷食菜單!E8</f>
        <v>肉片燴黃瓜</v>
      </c>
      <c r="X14" s="18" t="s">
        <v>161</v>
      </c>
      <c r="Y14" s="28">
        <v>38</v>
      </c>
      <c r="Z14" s="124">
        <f>Y14*340/1000</f>
        <v>12.92</v>
      </c>
    </row>
    <row r="15" spans="1:27" s="5" customFormat="1" ht="16.5" customHeight="1">
      <c r="A15" s="62"/>
      <c r="B15" s="62"/>
      <c r="C15" s="61"/>
      <c r="D15" s="33"/>
      <c r="E15" s="28"/>
      <c r="F15" s="39"/>
      <c r="G15" s="108"/>
      <c r="H15" s="105"/>
      <c r="I15" s="18"/>
      <c r="J15" s="28"/>
      <c r="K15" s="28"/>
      <c r="L15" s="94"/>
      <c r="M15" s="61"/>
      <c r="N15" s="32" t="s">
        <v>149</v>
      </c>
      <c r="O15" s="28">
        <v>15</v>
      </c>
      <c r="P15" s="124">
        <f>O15*340/1000</f>
        <v>5.0999999999999996</v>
      </c>
      <c r="Q15" s="94"/>
      <c r="R15" s="61"/>
      <c r="S15" s="32" t="s">
        <v>156</v>
      </c>
      <c r="T15" s="28">
        <v>82</v>
      </c>
      <c r="U15" s="124">
        <f>T15*340/1000</f>
        <v>27.88</v>
      </c>
      <c r="V15" s="94"/>
      <c r="W15" s="61"/>
      <c r="X15" s="18" t="s">
        <v>128</v>
      </c>
      <c r="Y15" s="28">
        <v>110</v>
      </c>
      <c r="Z15" s="124">
        <f>Y15*340/1000</f>
        <v>37.4</v>
      </c>
    </row>
    <row r="16" spans="1:27" s="5" customFormat="1" ht="16.2">
      <c r="A16" s="62"/>
      <c r="B16" s="62"/>
      <c r="C16" s="61"/>
      <c r="D16" s="33"/>
      <c r="E16" s="28"/>
      <c r="F16" s="39"/>
      <c r="G16" s="108"/>
      <c r="H16" s="105"/>
      <c r="I16" s="18"/>
      <c r="J16" s="28"/>
      <c r="K16" s="28"/>
      <c r="L16" s="94"/>
      <c r="M16" s="61"/>
      <c r="N16" s="32" t="s">
        <v>127</v>
      </c>
      <c r="O16" s="28">
        <v>10</v>
      </c>
      <c r="P16" s="124">
        <f>O16*340/1000</f>
        <v>3.4</v>
      </c>
      <c r="Q16" s="94"/>
      <c r="R16" s="61"/>
      <c r="S16" s="32"/>
      <c r="T16" s="28"/>
      <c r="U16" s="28"/>
      <c r="V16" s="94"/>
      <c r="W16" s="61"/>
      <c r="X16" s="18" t="s">
        <v>142</v>
      </c>
      <c r="Y16" s="28">
        <v>1</v>
      </c>
      <c r="Z16" s="28">
        <v>1</v>
      </c>
    </row>
    <row r="17" spans="1:26" s="5" customFormat="1" ht="16.2">
      <c r="A17" s="62"/>
      <c r="B17" s="62"/>
      <c r="C17" s="61"/>
      <c r="D17" s="29"/>
      <c r="E17" s="28"/>
      <c r="F17" s="39"/>
      <c r="G17" s="108"/>
      <c r="H17" s="105"/>
      <c r="I17" s="18"/>
      <c r="J17" s="28"/>
      <c r="K17" s="28"/>
      <c r="L17" s="94"/>
      <c r="M17" s="61"/>
      <c r="N17" s="32" t="s">
        <v>150</v>
      </c>
      <c r="O17" s="28">
        <v>5</v>
      </c>
      <c r="P17" s="124">
        <f t="shared" ref="P17" si="0">O17*340/1000</f>
        <v>1.7</v>
      </c>
      <c r="Q17" s="94"/>
      <c r="R17" s="61"/>
      <c r="S17" s="32"/>
      <c r="T17" s="28"/>
      <c r="U17" s="28"/>
      <c r="V17" s="94"/>
      <c r="W17" s="61"/>
      <c r="X17" s="18" t="s">
        <v>127</v>
      </c>
      <c r="Y17" s="28">
        <v>8</v>
      </c>
      <c r="Z17" s="124">
        <f>Y17*340/1000</f>
        <v>2.72</v>
      </c>
    </row>
    <row r="18" spans="1:26" s="5" customFormat="1" ht="16.2">
      <c r="A18" s="62"/>
      <c r="B18" s="62"/>
      <c r="C18" s="61"/>
      <c r="D18" s="29"/>
      <c r="E18" s="28"/>
      <c r="F18" s="39"/>
      <c r="G18" s="108"/>
      <c r="H18" s="105"/>
      <c r="I18" s="18"/>
      <c r="J18" s="28"/>
      <c r="K18" s="28"/>
      <c r="L18" s="94"/>
      <c r="M18" s="61"/>
      <c r="N18" s="32"/>
      <c r="O18" s="28"/>
      <c r="P18" s="28"/>
      <c r="Q18" s="94"/>
      <c r="R18" s="61"/>
      <c r="S18" s="32"/>
      <c r="T18" s="28"/>
      <c r="U18" s="28"/>
      <c r="V18" s="94"/>
      <c r="W18" s="61"/>
      <c r="X18" s="18"/>
      <c r="Y18" s="28"/>
      <c r="Z18" s="28"/>
    </row>
    <row r="19" spans="1:26" s="5" customFormat="1" ht="16.2">
      <c r="A19" s="62"/>
      <c r="B19" s="62"/>
      <c r="C19" s="61"/>
      <c r="D19" s="29"/>
      <c r="E19" s="28"/>
      <c r="F19" s="39"/>
      <c r="G19" s="109"/>
      <c r="H19" s="106"/>
      <c r="I19" s="15"/>
      <c r="J19" s="28"/>
      <c r="K19" s="28"/>
      <c r="L19" s="95"/>
      <c r="M19" s="61"/>
      <c r="N19" s="32"/>
      <c r="O19" s="28"/>
      <c r="P19" s="28"/>
      <c r="Q19" s="95"/>
      <c r="R19" s="61"/>
      <c r="S19" s="32"/>
      <c r="T19" s="28"/>
      <c r="U19" s="28"/>
      <c r="V19" s="95"/>
      <c r="W19" s="61"/>
      <c r="X19" s="18"/>
      <c r="Y19" s="28"/>
      <c r="Z19" s="28"/>
    </row>
    <row r="20" spans="1:26" s="5" customFormat="1" ht="16.5" customHeight="1">
      <c r="A20" s="62" t="s">
        <v>24</v>
      </c>
      <c r="B20" s="66"/>
      <c r="C20" s="61"/>
      <c r="D20" s="29"/>
      <c r="E20" s="28"/>
      <c r="F20" s="39"/>
      <c r="G20" s="96" t="s">
        <v>144</v>
      </c>
      <c r="H20" s="61" t="s">
        <v>143</v>
      </c>
      <c r="I20" s="18" t="s">
        <v>143</v>
      </c>
      <c r="J20" s="28">
        <v>40</v>
      </c>
      <c r="K20" s="124">
        <f>J20*340/1000</f>
        <v>13.6</v>
      </c>
      <c r="L20" s="96" t="s">
        <v>45</v>
      </c>
      <c r="M20" s="61" t="str">
        <f>葷食菜單!F6</f>
        <v>炒 油 菜</v>
      </c>
      <c r="N20" s="32" t="s">
        <v>151</v>
      </c>
      <c r="O20" s="28">
        <v>68</v>
      </c>
      <c r="P20" s="124">
        <f>O20*340/1000</f>
        <v>23.12</v>
      </c>
      <c r="Q20" s="96" t="s">
        <v>45</v>
      </c>
      <c r="R20" s="61" t="str">
        <f>葷食菜單!F7</f>
        <v>有機蔬菜</v>
      </c>
      <c r="S20" s="16" t="s">
        <v>31</v>
      </c>
      <c r="T20" s="28">
        <v>68</v>
      </c>
      <c r="U20" s="124">
        <f>T20*340/1000</f>
        <v>23.12</v>
      </c>
      <c r="V20" s="96" t="s">
        <v>45</v>
      </c>
      <c r="W20" s="61" t="str">
        <f>葷食菜單!F8</f>
        <v>有機蔬菜</v>
      </c>
      <c r="X20" s="16" t="s">
        <v>31</v>
      </c>
      <c r="Y20" s="28">
        <v>68</v>
      </c>
      <c r="Z20" s="124">
        <f>Y20*340/1000</f>
        <v>23.12</v>
      </c>
    </row>
    <row r="21" spans="1:26" s="5" customFormat="1" ht="16.5" customHeight="1">
      <c r="A21" s="62"/>
      <c r="B21" s="66"/>
      <c r="C21" s="61"/>
      <c r="D21" s="30"/>
      <c r="E21" s="28"/>
      <c r="F21" s="39"/>
      <c r="G21" s="96"/>
      <c r="H21" s="61"/>
      <c r="I21" s="18"/>
      <c r="J21" s="28"/>
      <c r="K21" s="28"/>
      <c r="L21" s="96"/>
      <c r="M21" s="61"/>
      <c r="N21" s="32"/>
      <c r="O21" s="28"/>
      <c r="P21" s="28"/>
      <c r="Q21" s="96"/>
      <c r="R21" s="61"/>
      <c r="S21" s="32"/>
      <c r="T21" s="28"/>
      <c r="U21" s="28"/>
      <c r="V21" s="96"/>
      <c r="W21" s="61"/>
      <c r="X21" s="18"/>
      <c r="Y21" s="28"/>
      <c r="Z21" s="28"/>
    </row>
    <row r="22" spans="1:26" s="5" customFormat="1" ht="16.5" customHeight="1">
      <c r="A22" s="62"/>
      <c r="B22" s="66"/>
      <c r="C22" s="61"/>
      <c r="D22" s="30"/>
      <c r="E22" s="28"/>
      <c r="F22" s="39"/>
      <c r="G22" s="96"/>
      <c r="H22" s="61"/>
      <c r="I22" s="18"/>
      <c r="J22" s="28"/>
      <c r="K22" s="28"/>
      <c r="L22" s="96"/>
      <c r="M22" s="61"/>
      <c r="N22" s="32"/>
      <c r="O22" s="28"/>
      <c r="P22" s="28"/>
      <c r="Q22" s="96"/>
      <c r="R22" s="61"/>
      <c r="S22" s="32"/>
      <c r="T22" s="28"/>
      <c r="U22" s="28"/>
      <c r="V22" s="96"/>
      <c r="W22" s="61"/>
      <c r="X22" s="18"/>
      <c r="Y22" s="28"/>
      <c r="Z22" s="28"/>
    </row>
    <row r="23" spans="1:26" s="5" customFormat="1" ht="16.2">
      <c r="A23" s="62"/>
      <c r="B23" s="66"/>
      <c r="C23" s="61"/>
      <c r="D23" s="34"/>
      <c r="E23" s="28"/>
      <c r="F23" s="39"/>
      <c r="G23" s="96"/>
      <c r="H23" s="61"/>
      <c r="I23" s="18"/>
      <c r="J23" s="28"/>
      <c r="K23" s="28"/>
      <c r="L23" s="96"/>
      <c r="M23" s="61"/>
      <c r="N23" s="32"/>
      <c r="O23" s="28"/>
      <c r="P23" s="28"/>
      <c r="Q23" s="96"/>
      <c r="R23" s="61"/>
      <c r="S23" s="32"/>
      <c r="T23" s="28"/>
      <c r="U23" s="28"/>
      <c r="V23" s="96"/>
      <c r="W23" s="61"/>
      <c r="X23" s="18"/>
      <c r="Y23" s="28"/>
      <c r="Z23" s="28"/>
    </row>
    <row r="24" spans="1:26" s="5" customFormat="1" ht="15.75" customHeight="1">
      <c r="A24" s="62" t="s">
        <v>25</v>
      </c>
      <c r="B24" s="66"/>
      <c r="C24" s="61"/>
      <c r="D24" s="34"/>
      <c r="E24" s="28"/>
      <c r="F24" s="39"/>
      <c r="G24" s="93" t="s">
        <v>203</v>
      </c>
      <c r="H24" s="61" t="str">
        <f>葷食菜單!F5</f>
        <v>炒青花菜</v>
      </c>
      <c r="I24" s="18" t="s">
        <v>179</v>
      </c>
      <c r="J24" s="28">
        <v>81</v>
      </c>
      <c r="K24" s="124">
        <f>J24*340/1000</f>
        <v>27.54</v>
      </c>
      <c r="L24" s="93" t="s">
        <v>43</v>
      </c>
      <c r="M24" s="61" t="str">
        <f>葷食菜單!G6</f>
        <v>冬 瓜 湯</v>
      </c>
      <c r="N24" s="32" t="s">
        <v>152</v>
      </c>
      <c r="O24" s="28">
        <v>45</v>
      </c>
      <c r="P24" s="124">
        <f>O24*340/1000</f>
        <v>15.3</v>
      </c>
      <c r="Q24" s="93" t="s">
        <v>43</v>
      </c>
      <c r="R24" s="61" t="str">
        <f>葷食菜單!G7</f>
        <v>四 神 湯</v>
      </c>
      <c r="S24" s="32" t="s">
        <v>157</v>
      </c>
      <c r="T24" s="28">
        <v>16</v>
      </c>
      <c r="U24" s="124">
        <f>T24*340/1000</f>
        <v>5.44</v>
      </c>
      <c r="V24" s="93" t="s">
        <v>43</v>
      </c>
      <c r="W24" s="61" t="str">
        <f>葷食菜單!G8</f>
        <v>紅豆芋圓甜湯</v>
      </c>
      <c r="X24" s="18" t="s">
        <v>162</v>
      </c>
      <c r="Y24" s="28">
        <v>10</v>
      </c>
      <c r="Z24" s="124">
        <f>Y24*340/1000</f>
        <v>3.4</v>
      </c>
    </row>
    <row r="25" spans="1:26" s="5" customFormat="1" ht="15.75" customHeight="1">
      <c r="A25" s="62"/>
      <c r="B25" s="66"/>
      <c r="C25" s="61"/>
      <c r="D25" s="34"/>
      <c r="E25" s="28"/>
      <c r="F25" s="39"/>
      <c r="G25" s="94"/>
      <c r="H25" s="61"/>
      <c r="I25" s="18"/>
      <c r="J25" s="28"/>
      <c r="K25" s="42"/>
      <c r="L25" s="94"/>
      <c r="M25" s="61"/>
      <c r="N25" s="32"/>
      <c r="O25" s="28"/>
      <c r="P25" s="124"/>
      <c r="Q25" s="94"/>
      <c r="R25" s="61"/>
      <c r="S25" s="32" t="s">
        <v>158</v>
      </c>
      <c r="T25" s="28">
        <v>4</v>
      </c>
      <c r="U25" s="124">
        <f>T25*340/1000</f>
        <v>1.36</v>
      </c>
      <c r="V25" s="94"/>
      <c r="W25" s="61"/>
      <c r="X25" s="18" t="s">
        <v>163</v>
      </c>
      <c r="Y25" s="28">
        <v>8</v>
      </c>
      <c r="Z25" s="124">
        <f>Y25*340/1000</f>
        <v>2.72</v>
      </c>
    </row>
    <row r="26" spans="1:26" s="5" customFormat="1" ht="16.2">
      <c r="A26" s="62"/>
      <c r="B26" s="66"/>
      <c r="C26" s="61"/>
      <c r="D26" s="34"/>
      <c r="E26" s="28"/>
      <c r="F26" s="39"/>
      <c r="G26" s="94"/>
      <c r="H26" s="61"/>
      <c r="I26" s="18"/>
      <c r="J26" s="28"/>
      <c r="K26" s="42"/>
      <c r="L26" s="94"/>
      <c r="M26" s="61"/>
      <c r="N26" s="32"/>
      <c r="O26" s="28"/>
      <c r="P26" s="28"/>
      <c r="Q26" s="94"/>
      <c r="R26" s="61"/>
      <c r="S26" s="32"/>
      <c r="T26" s="28"/>
      <c r="U26" s="28"/>
      <c r="V26" s="94"/>
      <c r="W26" s="61"/>
      <c r="X26" s="18"/>
      <c r="Y26" s="28"/>
      <c r="Z26" s="28"/>
    </row>
    <row r="27" spans="1:26" s="5" customFormat="1" ht="16.2">
      <c r="A27" s="62"/>
      <c r="B27" s="66"/>
      <c r="C27" s="61"/>
      <c r="D27" s="29"/>
      <c r="E27" s="28"/>
      <c r="F27" s="39"/>
      <c r="G27" s="95"/>
      <c r="H27" s="61"/>
      <c r="I27" s="18"/>
      <c r="J27" s="28"/>
      <c r="K27" s="42"/>
      <c r="L27" s="95"/>
      <c r="M27" s="61"/>
      <c r="N27" s="32"/>
      <c r="O27" s="28"/>
      <c r="P27" s="28"/>
      <c r="Q27" s="95"/>
      <c r="R27" s="61"/>
      <c r="S27" s="32"/>
      <c r="T27" s="28"/>
      <c r="U27" s="28"/>
      <c r="V27" s="95"/>
      <c r="W27" s="61"/>
      <c r="X27" s="18"/>
      <c r="Y27" s="28"/>
      <c r="Z27" s="28"/>
    </row>
    <row r="28" spans="1:26" s="9" customFormat="1" ht="18" customHeight="1">
      <c r="A28" s="8" t="s">
        <v>15</v>
      </c>
      <c r="B28" s="7"/>
      <c r="C28" s="19"/>
      <c r="D28" s="7"/>
      <c r="E28" s="7"/>
      <c r="F28" s="44"/>
      <c r="G28" s="37" t="s">
        <v>36</v>
      </c>
      <c r="H28" s="8" t="s">
        <v>36</v>
      </c>
      <c r="I28" s="19"/>
      <c r="J28" s="19"/>
      <c r="K28" s="43"/>
      <c r="L28" s="38"/>
      <c r="M28" s="19"/>
      <c r="N28" s="20"/>
      <c r="O28" s="19"/>
      <c r="P28" s="43"/>
      <c r="Q28" s="38"/>
      <c r="R28" s="19"/>
      <c r="S28" s="19"/>
      <c r="T28" s="19"/>
      <c r="U28" s="40"/>
      <c r="V28" s="38"/>
      <c r="W28" s="19"/>
      <c r="X28" s="20"/>
      <c r="Y28" s="19"/>
      <c r="Z28" s="21"/>
    </row>
    <row r="29" spans="1:26" s="9" customFormat="1" ht="18" customHeight="1">
      <c r="A29" s="8" t="s">
        <v>30</v>
      </c>
      <c r="B29" s="7"/>
      <c r="C29" s="19"/>
      <c r="D29" s="7"/>
      <c r="E29" s="7"/>
      <c r="F29" s="44"/>
      <c r="G29" s="37"/>
      <c r="H29" s="8"/>
      <c r="I29" s="20"/>
      <c r="J29" s="19"/>
      <c r="K29" s="43"/>
      <c r="L29" s="37"/>
      <c r="M29" s="48"/>
      <c r="N29" s="20"/>
      <c r="O29" s="19"/>
      <c r="P29" s="43"/>
      <c r="Q29" s="38"/>
      <c r="R29" s="19"/>
      <c r="S29" s="20"/>
      <c r="T29" s="19"/>
      <c r="U29" s="40"/>
      <c r="V29" s="38"/>
      <c r="W29" s="19"/>
      <c r="X29" s="20"/>
      <c r="Y29" s="19"/>
      <c r="Z29" s="21"/>
    </row>
    <row r="30" spans="1:26" s="9" customFormat="1" ht="19.95" customHeight="1">
      <c r="A30" s="60" t="s">
        <v>14</v>
      </c>
      <c r="B30" s="67"/>
      <c r="C30" s="64"/>
      <c r="D30" s="64"/>
      <c r="E30" s="65"/>
      <c r="F30" s="22"/>
      <c r="G30" s="63" t="s">
        <v>37</v>
      </c>
      <c r="H30" s="64"/>
      <c r="I30" s="64"/>
      <c r="J30" s="65"/>
      <c r="K30" s="22">
        <v>5.5</v>
      </c>
      <c r="L30" s="63" t="s">
        <v>37</v>
      </c>
      <c r="M30" s="64"/>
      <c r="N30" s="64"/>
      <c r="O30" s="65"/>
      <c r="P30" s="22">
        <v>5.5</v>
      </c>
      <c r="Q30" s="63" t="s">
        <v>37</v>
      </c>
      <c r="R30" s="64"/>
      <c r="S30" s="64"/>
      <c r="T30" s="65"/>
      <c r="U30" s="22">
        <v>5.5</v>
      </c>
      <c r="V30" s="63" t="s">
        <v>37</v>
      </c>
      <c r="W30" s="64"/>
      <c r="X30" s="64"/>
      <c r="Y30" s="65"/>
      <c r="Z30" s="26">
        <v>6.5</v>
      </c>
    </row>
    <row r="31" spans="1:26" s="9" customFormat="1" ht="19.95" customHeight="1">
      <c r="A31" s="60"/>
      <c r="B31" s="67"/>
      <c r="C31" s="64"/>
      <c r="D31" s="64"/>
      <c r="E31" s="65"/>
      <c r="F31" s="22"/>
      <c r="G31" s="63" t="s">
        <v>38</v>
      </c>
      <c r="H31" s="64"/>
      <c r="I31" s="64"/>
      <c r="J31" s="65"/>
      <c r="K31" s="22">
        <v>3</v>
      </c>
      <c r="L31" s="63" t="s">
        <v>38</v>
      </c>
      <c r="M31" s="64"/>
      <c r="N31" s="64"/>
      <c r="O31" s="65"/>
      <c r="P31" s="22">
        <v>3</v>
      </c>
      <c r="Q31" s="63" t="s">
        <v>38</v>
      </c>
      <c r="R31" s="64"/>
      <c r="S31" s="64"/>
      <c r="T31" s="65"/>
      <c r="U31" s="22">
        <v>3</v>
      </c>
      <c r="V31" s="63" t="s">
        <v>38</v>
      </c>
      <c r="W31" s="64"/>
      <c r="X31" s="64"/>
      <c r="Y31" s="65"/>
      <c r="Z31" s="26">
        <v>3</v>
      </c>
    </row>
    <row r="32" spans="1:26" s="9" customFormat="1" ht="19.95" customHeight="1">
      <c r="A32" s="60"/>
      <c r="B32" s="67"/>
      <c r="C32" s="64"/>
      <c r="D32" s="64"/>
      <c r="E32" s="65"/>
      <c r="F32" s="22"/>
      <c r="G32" s="63" t="s">
        <v>39</v>
      </c>
      <c r="H32" s="64"/>
      <c r="I32" s="64"/>
      <c r="J32" s="65"/>
      <c r="K32" s="22">
        <v>1.7</v>
      </c>
      <c r="L32" s="63" t="s">
        <v>39</v>
      </c>
      <c r="M32" s="64"/>
      <c r="N32" s="64"/>
      <c r="O32" s="65"/>
      <c r="P32" s="22">
        <v>1.7</v>
      </c>
      <c r="Q32" s="63" t="s">
        <v>39</v>
      </c>
      <c r="R32" s="64"/>
      <c r="S32" s="64"/>
      <c r="T32" s="65"/>
      <c r="U32" s="22">
        <v>2.1</v>
      </c>
      <c r="V32" s="63" t="s">
        <v>39</v>
      </c>
      <c r="W32" s="64"/>
      <c r="X32" s="64"/>
      <c r="Y32" s="65"/>
      <c r="Z32" s="26">
        <v>1.9</v>
      </c>
    </row>
    <row r="33" spans="1:36" s="9" customFormat="1" ht="19.95" customHeight="1">
      <c r="A33" s="60"/>
      <c r="B33" s="67"/>
      <c r="C33" s="64"/>
      <c r="D33" s="64"/>
      <c r="E33" s="65"/>
      <c r="F33" s="22"/>
      <c r="G33" s="63" t="s">
        <v>40</v>
      </c>
      <c r="H33" s="64"/>
      <c r="I33" s="64"/>
      <c r="J33" s="65"/>
      <c r="K33" s="22">
        <v>0</v>
      </c>
      <c r="L33" s="63" t="s">
        <v>40</v>
      </c>
      <c r="M33" s="64"/>
      <c r="N33" s="64"/>
      <c r="O33" s="65"/>
      <c r="P33" s="22">
        <v>0</v>
      </c>
      <c r="Q33" s="63" t="s">
        <v>40</v>
      </c>
      <c r="R33" s="64"/>
      <c r="S33" s="64"/>
      <c r="T33" s="65"/>
      <c r="U33" s="22">
        <v>0</v>
      </c>
      <c r="V33" s="63" t="s">
        <v>40</v>
      </c>
      <c r="W33" s="64"/>
      <c r="X33" s="64"/>
      <c r="Y33" s="65"/>
      <c r="Z33" s="26">
        <v>0</v>
      </c>
    </row>
    <row r="34" spans="1:36" s="9" customFormat="1" ht="19.95" customHeight="1">
      <c r="A34" s="60"/>
      <c r="B34" s="67"/>
      <c r="C34" s="64"/>
      <c r="D34" s="64"/>
      <c r="E34" s="65"/>
      <c r="F34" s="22"/>
      <c r="G34" s="63" t="s">
        <v>41</v>
      </c>
      <c r="H34" s="64"/>
      <c r="I34" s="64"/>
      <c r="J34" s="65"/>
      <c r="K34" s="22">
        <v>1</v>
      </c>
      <c r="L34" s="63" t="s">
        <v>41</v>
      </c>
      <c r="M34" s="64"/>
      <c r="N34" s="64"/>
      <c r="O34" s="65"/>
      <c r="P34" s="22">
        <v>0</v>
      </c>
      <c r="Q34" s="63" t="s">
        <v>41</v>
      </c>
      <c r="R34" s="64"/>
      <c r="S34" s="64"/>
      <c r="T34" s="65"/>
      <c r="U34" s="22">
        <v>0</v>
      </c>
      <c r="V34" s="63" t="s">
        <v>41</v>
      </c>
      <c r="W34" s="64"/>
      <c r="X34" s="64"/>
      <c r="Y34" s="65"/>
      <c r="Z34" s="26">
        <v>0</v>
      </c>
    </row>
    <row r="35" spans="1:36" s="9" customFormat="1" ht="19.95" customHeight="1">
      <c r="A35" s="60"/>
      <c r="B35" s="67"/>
      <c r="C35" s="64"/>
      <c r="D35" s="64"/>
      <c r="E35" s="65"/>
      <c r="F35" s="22"/>
      <c r="G35" s="63" t="s">
        <v>42</v>
      </c>
      <c r="H35" s="64"/>
      <c r="I35" s="64"/>
      <c r="J35" s="65"/>
      <c r="K35" s="22">
        <v>2.5</v>
      </c>
      <c r="L35" s="63" t="s">
        <v>42</v>
      </c>
      <c r="M35" s="64"/>
      <c r="N35" s="64"/>
      <c r="O35" s="65"/>
      <c r="P35" s="22">
        <v>2.5</v>
      </c>
      <c r="Q35" s="63" t="s">
        <v>42</v>
      </c>
      <c r="R35" s="64"/>
      <c r="S35" s="64"/>
      <c r="T35" s="65"/>
      <c r="U35" s="22">
        <v>2.6</v>
      </c>
      <c r="V35" s="63" t="s">
        <v>42</v>
      </c>
      <c r="W35" s="64"/>
      <c r="X35" s="64"/>
      <c r="Y35" s="65"/>
      <c r="Z35" s="26">
        <v>2.5</v>
      </c>
    </row>
    <row r="36" spans="1:36" s="9" customFormat="1" ht="19.5" customHeight="1">
      <c r="A36" s="60"/>
      <c r="B36" s="67"/>
      <c r="C36" s="64"/>
      <c r="D36" s="64"/>
      <c r="E36" s="65"/>
      <c r="F36" s="23"/>
      <c r="G36" s="63" t="s">
        <v>13</v>
      </c>
      <c r="H36" s="64"/>
      <c r="I36" s="64"/>
      <c r="J36" s="65"/>
      <c r="K36" s="23">
        <f>K30*68+K31*45+K32*25+K34*60+K35*75+K33*130</f>
        <v>799</v>
      </c>
      <c r="L36" s="63" t="s">
        <v>13</v>
      </c>
      <c r="M36" s="64"/>
      <c r="N36" s="64"/>
      <c r="O36" s="65"/>
      <c r="P36" s="23">
        <f>P30*68+P31*45+P32*25+P34*60+P35*75+P33*130</f>
        <v>739</v>
      </c>
      <c r="Q36" s="63" t="s">
        <v>13</v>
      </c>
      <c r="R36" s="64"/>
      <c r="S36" s="64"/>
      <c r="T36" s="65"/>
      <c r="U36" s="23">
        <f>U30*68+U31*45+U32*25+U34*60+U35*75+U33*130</f>
        <v>756.5</v>
      </c>
      <c r="V36" s="63" t="s">
        <v>13</v>
      </c>
      <c r="W36" s="64"/>
      <c r="X36" s="64"/>
      <c r="Y36" s="65"/>
      <c r="Z36" s="27">
        <f>Z30*68+Z31*45+Z32*25+Z34*60+Z35*75+Z33*130</f>
        <v>812</v>
      </c>
    </row>
    <row r="37" spans="1:36" s="9" customFormat="1" ht="26.25" customHeight="1">
      <c r="A37" s="89" t="s">
        <v>12</v>
      </c>
      <c r="B37" s="89"/>
      <c r="C37" s="97"/>
      <c r="D37" s="98"/>
      <c r="E37" s="98"/>
      <c r="F37" s="98"/>
      <c r="G37" s="88" t="s">
        <v>12</v>
      </c>
      <c r="H37" s="89"/>
      <c r="I37" s="97"/>
      <c r="J37" s="98"/>
      <c r="K37" s="100"/>
      <c r="L37" s="88" t="s">
        <v>12</v>
      </c>
      <c r="M37" s="89"/>
      <c r="N37" s="97"/>
      <c r="O37" s="98"/>
      <c r="P37" s="100"/>
      <c r="Q37" s="88" t="s">
        <v>12</v>
      </c>
      <c r="R37" s="89"/>
      <c r="S37" s="97"/>
      <c r="T37" s="98"/>
      <c r="U37" s="98"/>
      <c r="V37" s="88" t="s">
        <v>12</v>
      </c>
      <c r="W37" s="89"/>
      <c r="X37" s="97"/>
      <c r="Y37" s="98"/>
      <c r="Z37" s="99"/>
      <c r="AI37" s="11"/>
      <c r="AJ37" s="10"/>
    </row>
    <row r="38" spans="1:36" s="9" customFormat="1" ht="24.75" customHeight="1">
      <c r="A38" s="12" t="s">
        <v>11</v>
      </c>
      <c r="B38" s="12"/>
      <c r="C38" s="11"/>
      <c r="H38" s="13" t="s">
        <v>10</v>
      </c>
      <c r="I38" s="13"/>
      <c r="L38" s="13"/>
      <c r="M38" s="13"/>
      <c r="O38" s="13" t="s">
        <v>9</v>
      </c>
      <c r="P38" s="13"/>
      <c r="Q38" s="13"/>
      <c r="R38" s="13"/>
      <c r="U38" s="13" t="s">
        <v>8</v>
      </c>
      <c r="V38" s="13"/>
      <c r="W38" s="13"/>
    </row>
  </sheetData>
  <mergeCells count="112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H5:H19"/>
    <mergeCell ref="G5:G19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L5:M7"/>
    <mergeCell ref="Q5:R7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9"/>
  <sheetViews>
    <sheetView zoomScale="60" zoomScaleNormal="60" workbookViewId="0">
      <selection activeCell="AD15" sqref="AD15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4" customWidth="1"/>
    <col min="13" max="16" width="7.77734375" style="5" customWidth="1"/>
    <col min="17" max="17" width="6.44140625" style="24" customWidth="1"/>
    <col min="18" max="21" width="7.77734375" style="5" customWidth="1"/>
    <col min="22" max="22" width="6.44140625" style="24" customWidth="1"/>
    <col min="23" max="26" width="7.77734375" style="5" customWidth="1"/>
    <col min="27" max="16384" width="9" style="1"/>
  </cols>
  <sheetData>
    <row r="1" spans="1:27" ht="24.6">
      <c r="A1" s="45"/>
      <c r="B1" s="45"/>
      <c r="C1" s="46"/>
      <c r="D1" s="46"/>
      <c r="E1" s="46"/>
      <c r="F1" s="46"/>
      <c r="G1" s="46"/>
      <c r="H1" s="102" t="str">
        <f>葷食菜單!A1</f>
        <v>屏東縣立萬新國民中學</v>
      </c>
      <c r="I1" s="102"/>
      <c r="J1" s="102"/>
      <c r="K1" s="102"/>
      <c r="L1" s="102"/>
      <c r="M1" s="101" t="str">
        <f>葷食菜單!E1</f>
        <v>115年</v>
      </c>
      <c r="N1" s="101"/>
      <c r="O1" s="101" t="str">
        <f>葷食菜單!F1</f>
        <v>4月份</v>
      </c>
      <c r="P1" s="101"/>
      <c r="Q1" s="47" t="s">
        <v>49</v>
      </c>
      <c r="R1" s="47"/>
      <c r="S1" s="46"/>
      <c r="T1" s="46"/>
      <c r="U1" s="46"/>
      <c r="V1" s="46"/>
      <c r="W1" s="46"/>
      <c r="X1" s="46"/>
      <c r="Y1" s="46"/>
      <c r="Z1" s="46"/>
    </row>
    <row r="2" spans="1:27" ht="21">
      <c r="A2" s="17" t="s">
        <v>221</v>
      </c>
      <c r="B2" s="17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16</v>
      </c>
      <c r="O2" s="2"/>
      <c r="P2" s="2"/>
      <c r="Q2" s="2"/>
      <c r="R2" s="2"/>
      <c r="S2" s="68" t="s">
        <v>17</v>
      </c>
      <c r="T2" s="68"/>
      <c r="U2" s="68"/>
      <c r="V2" s="68"/>
      <c r="W2" s="68"/>
      <c r="X2" s="68"/>
      <c r="Y2" s="68"/>
      <c r="Z2" s="68"/>
    </row>
    <row r="3" spans="1:27" ht="16.2">
      <c r="A3" s="29" t="s">
        <v>18</v>
      </c>
      <c r="B3" s="87">
        <f>葷食菜單!A9</f>
        <v>46125</v>
      </c>
      <c r="C3" s="70"/>
      <c r="D3" s="71"/>
      <c r="E3" s="76">
        <f>B3</f>
        <v>46125</v>
      </c>
      <c r="F3" s="78"/>
      <c r="G3" s="69">
        <f>B3+1</f>
        <v>46126</v>
      </c>
      <c r="H3" s="70"/>
      <c r="I3" s="71"/>
      <c r="J3" s="76">
        <f>G3</f>
        <v>46126</v>
      </c>
      <c r="K3" s="77"/>
      <c r="L3" s="69">
        <f>G3+1</f>
        <v>46127</v>
      </c>
      <c r="M3" s="70"/>
      <c r="N3" s="71"/>
      <c r="O3" s="76">
        <f>L3</f>
        <v>46127</v>
      </c>
      <c r="P3" s="77"/>
      <c r="Q3" s="69">
        <f>L3+1</f>
        <v>46128</v>
      </c>
      <c r="R3" s="70"/>
      <c r="S3" s="71"/>
      <c r="T3" s="76">
        <f>Q3</f>
        <v>46128</v>
      </c>
      <c r="U3" s="78"/>
      <c r="V3" s="69">
        <f>Q3+1</f>
        <v>46129</v>
      </c>
      <c r="W3" s="70"/>
      <c r="X3" s="71"/>
      <c r="Y3" s="76">
        <f>V3</f>
        <v>46129</v>
      </c>
      <c r="Z3" s="103"/>
    </row>
    <row r="4" spans="1:27" s="3" customFormat="1" ht="16.2">
      <c r="A4" s="29" t="s">
        <v>19</v>
      </c>
      <c r="B4" s="79" t="s">
        <v>35</v>
      </c>
      <c r="C4" s="80"/>
      <c r="D4" s="30" t="s">
        <v>20</v>
      </c>
      <c r="E4" s="31" t="s">
        <v>21</v>
      </c>
      <c r="F4" s="35" t="s">
        <v>22</v>
      </c>
      <c r="G4" s="74" t="s">
        <v>34</v>
      </c>
      <c r="H4" s="75"/>
      <c r="I4" s="30" t="s">
        <v>20</v>
      </c>
      <c r="J4" s="31" t="s">
        <v>21</v>
      </c>
      <c r="K4" s="41" t="s">
        <v>22</v>
      </c>
      <c r="L4" s="74" t="s">
        <v>34</v>
      </c>
      <c r="M4" s="75"/>
      <c r="N4" s="30" t="s">
        <v>20</v>
      </c>
      <c r="O4" s="31" t="s">
        <v>21</v>
      </c>
      <c r="P4" s="41" t="s">
        <v>22</v>
      </c>
      <c r="Q4" s="74" t="s">
        <v>34</v>
      </c>
      <c r="R4" s="75"/>
      <c r="S4" s="30" t="s">
        <v>20</v>
      </c>
      <c r="T4" s="31" t="s">
        <v>21</v>
      </c>
      <c r="U4" s="35" t="s">
        <v>22</v>
      </c>
      <c r="V4" s="74" t="s">
        <v>34</v>
      </c>
      <c r="W4" s="75"/>
      <c r="X4" s="30" t="s">
        <v>20</v>
      </c>
      <c r="Y4" s="31" t="s">
        <v>21</v>
      </c>
      <c r="Z4" s="30" t="s">
        <v>22</v>
      </c>
      <c r="AA4" s="4"/>
    </row>
    <row r="5" spans="1:27" s="3" customFormat="1" ht="16.5" customHeight="1">
      <c r="A5" s="66" t="s">
        <v>27</v>
      </c>
      <c r="B5" s="61" t="str">
        <f>葷食菜單!C9</f>
        <v>白米飯</v>
      </c>
      <c r="C5" s="61"/>
      <c r="D5" s="49" t="s">
        <v>118</v>
      </c>
      <c r="E5" s="28">
        <v>110</v>
      </c>
      <c r="F5" s="124">
        <f>E5*340/1000</f>
        <v>37.4</v>
      </c>
      <c r="G5" s="113" t="s">
        <v>205</v>
      </c>
      <c r="H5" s="61" t="str">
        <f>葷食菜單!D10</f>
        <v>義大利肉醬麵</v>
      </c>
      <c r="I5" s="25" t="s">
        <v>138</v>
      </c>
      <c r="J5" s="28">
        <v>165</v>
      </c>
      <c r="K5" s="124">
        <f>J5*340/1000</f>
        <v>56.1</v>
      </c>
      <c r="L5" s="81" t="str">
        <f>葷食菜單!C11</f>
        <v>小米飯</v>
      </c>
      <c r="M5" s="82"/>
      <c r="N5" s="32" t="s">
        <v>118</v>
      </c>
      <c r="O5" s="28">
        <v>73</v>
      </c>
      <c r="P5" s="124">
        <f>O5*340/1000</f>
        <v>24.82</v>
      </c>
      <c r="Q5" s="81" t="str">
        <f>葷食菜單!C12</f>
        <v>海苔飯</v>
      </c>
      <c r="R5" s="82"/>
      <c r="S5" s="32" t="s">
        <v>118</v>
      </c>
      <c r="T5" s="28">
        <v>110</v>
      </c>
      <c r="U5" s="124">
        <f>T5*340/1000</f>
        <v>37.4</v>
      </c>
      <c r="V5" s="81" t="str">
        <f>葷食菜單!C13</f>
        <v>薏仁米飯</v>
      </c>
      <c r="W5" s="82"/>
      <c r="X5" s="18" t="s">
        <v>118</v>
      </c>
      <c r="Y5" s="28">
        <v>73</v>
      </c>
      <c r="Z5" s="124">
        <f>Y5*340/1000</f>
        <v>24.82</v>
      </c>
      <c r="AA5" s="4"/>
    </row>
    <row r="6" spans="1:27" s="3" customFormat="1" ht="16.2">
      <c r="A6" s="62"/>
      <c r="B6" s="61"/>
      <c r="C6" s="61"/>
      <c r="D6" s="49"/>
      <c r="E6" s="28"/>
      <c r="F6" s="28"/>
      <c r="G6" s="113"/>
      <c r="H6" s="61"/>
      <c r="I6" s="25" t="s">
        <v>199</v>
      </c>
      <c r="J6" s="28">
        <v>53</v>
      </c>
      <c r="K6" s="124">
        <f t="shared" ref="K6:K8" si="0">J6*340/1000</f>
        <v>18.02</v>
      </c>
      <c r="L6" s="83"/>
      <c r="M6" s="84"/>
      <c r="N6" s="32" t="s">
        <v>168</v>
      </c>
      <c r="O6" s="28">
        <v>37</v>
      </c>
      <c r="P6" s="124">
        <f>O6*340/1000</f>
        <v>12.58</v>
      </c>
      <c r="Q6" s="83"/>
      <c r="R6" s="84"/>
      <c r="S6" s="32" t="s">
        <v>119</v>
      </c>
      <c r="T6" s="28">
        <v>1</v>
      </c>
      <c r="U6" s="28">
        <v>1</v>
      </c>
      <c r="V6" s="83"/>
      <c r="W6" s="84"/>
      <c r="X6" s="18" t="s">
        <v>173</v>
      </c>
      <c r="Y6" s="28">
        <v>37</v>
      </c>
      <c r="Z6" s="124">
        <f>Y6*340/1000</f>
        <v>12.58</v>
      </c>
      <c r="AA6" s="4"/>
    </row>
    <row r="7" spans="1:27" s="3" customFormat="1" ht="16.2">
      <c r="A7" s="62"/>
      <c r="B7" s="61"/>
      <c r="C7" s="61"/>
      <c r="D7" s="49"/>
      <c r="E7" s="28"/>
      <c r="F7" s="28"/>
      <c r="G7" s="113"/>
      <c r="H7" s="61"/>
      <c r="I7" s="25" t="s">
        <v>125</v>
      </c>
      <c r="J7" s="28">
        <v>60</v>
      </c>
      <c r="K7" s="124">
        <f t="shared" si="0"/>
        <v>20.399999999999999</v>
      </c>
      <c r="L7" s="85"/>
      <c r="M7" s="86"/>
      <c r="N7" s="32"/>
      <c r="O7" s="28"/>
      <c r="P7" s="28"/>
      <c r="Q7" s="85"/>
      <c r="R7" s="86"/>
      <c r="S7" s="32"/>
      <c r="T7" s="28"/>
      <c r="U7" s="28"/>
      <c r="V7" s="85"/>
      <c r="W7" s="86"/>
      <c r="X7" s="18"/>
      <c r="Y7" s="28"/>
      <c r="Z7" s="28"/>
      <c r="AA7" s="4"/>
    </row>
    <row r="8" spans="1:27" s="5" customFormat="1" ht="16.5" customHeight="1">
      <c r="A8" s="66" t="s">
        <v>26</v>
      </c>
      <c r="B8" s="66" t="s">
        <v>205</v>
      </c>
      <c r="C8" s="61" t="str">
        <f>葷食菜單!D9</f>
        <v>三 杯 雞</v>
      </c>
      <c r="D8" s="49" t="s">
        <v>120</v>
      </c>
      <c r="E8" s="28">
        <v>90</v>
      </c>
      <c r="F8" s="124">
        <f>E8*340/1000</f>
        <v>30.6</v>
      </c>
      <c r="G8" s="113"/>
      <c r="H8" s="61"/>
      <c r="I8" s="25" t="s">
        <v>127</v>
      </c>
      <c r="J8" s="28">
        <v>10</v>
      </c>
      <c r="K8" s="124">
        <f t="shared" si="0"/>
        <v>3.4</v>
      </c>
      <c r="L8" s="110" t="s">
        <v>213</v>
      </c>
      <c r="M8" s="61" t="str">
        <f>葷食菜單!D11</f>
        <v>蒜泥白肉</v>
      </c>
      <c r="N8" s="32" t="s">
        <v>161</v>
      </c>
      <c r="O8" s="28">
        <v>67</v>
      </c>
      <c r="P8" s="124">
        <f>O8*340/1000</f>
        <v>22.78</v>
      </c>
      <c r="Q8" s="93" t="s">
        <v>206</v>
      </c>
      <c r="R8" s="61" t="str">
        <f>葷食菜單!D12</f>
        <v>韓式炸雞</v>
      </c>
      <c r="S8" s="32" t="s">
        <v>120</v>
      </c>
      <c r="T8" s="28">
        <v>90</v>
      </c>
      <c r="U8" s="124">
        <f>T8*340/1000</f>
        <v>30.6</v>
      </c>
      <c r="V8" s="93" t="s">
        <v>205</v>
      </c>
      <c r="W8" s="61" t="str">
        <f>葷食菜單!D13</f>
        <v>起司馬鈴薯燒肉</v>
      </c>
      <c r="X8" s="18" t="s">
        <v>154</v>
      </c>
      <c r="Y8" s="28">
        <v>75</v>
      </c>
      <c r="Z8" s="124">
        <f>Y8*340/1000</f>
        <v>25.5</v>
      </c>
    </row>
    <row r="9" spans="1:27" s="5" customFormat="1" ht="16.2">
      <c r="A9" s="62"/>
      <c r="B9" s="66"/>
      <c r="C9" s="61"/>
      <c r="D9" s="49" t="s">
        <v>164</v>
      </c>
      <c r="E9" s="28">
        <v>30</v>
      </c>
      <c r="F9" s="124">
        <f>E9*340/1000</f>
        <v>10.199999999999999</v>
      </c>
      <c r="G9" s="113"/>
      <c r="H9" s="61"/>
      <c r="I9" s="25"/>
      <c r="J9" s="28"/>
      <c r="K9" s="124"/>
      <c r="L9" s="111"/>
      <c r="M9" s="61"/>
      <c r="N9" s="32" t="s">
        <v>125</v>
      </c>
      <c r="O9" s="28">
        <v>36</v>
      </c>
      <c r="P9" s="124">
        <f>O9*340/1000</f>
        <v>12.24</v>
      </c>
      <c r="Q9" s="94"/>
      <c r="R9" s="61"/>
      <c r="S9" s="32" t="s">
        <v>232</v>
      </c>
      <c r="T9" s="28">
        <v>30</v>
      </c>
      <c r="U9" s="124">
        <f>T9*340/1000</f>
        <v>10.199999999999999</v>
      </c>
      <c r="V9" s="94"/>
      <c r="W9" s="61"/>
      <c r="X9" s="18" t="s">
        <v>121</v>
      </c>
      <c r="Y9" s="28">
        <v>56</v>
      </c>
      <c r="Z9" s="124">
        <f>Y9*340/1000</f>
        <v>19.04</v>
      </c>
    </row>
    <row r="10" spans="1:27" s="5" customFormat="1" ht="16.2">
      <c r="A10" s="62"/>
      <c r="B10" s="66"/>
      <c r="C10" s="61"/>
      <c r="D10" s="49" t="s">
        <v>136</v>
      </c>
      <c r="E10" s="28">
        <v>2</v>
      </c>
      <c r="F10" s="124">
        <f>E10*340/1000</f>
        <v>0.68</v>
      </c>
      <c r="G10" s="113"/>
      <c r="H10" s="61"/>
      <c r="I10" s="25"/>
      <c r="J10" s="28"/>
      <c r="K10" s="124"/>
      <c r="L10" s="111"/>
      <c r="M10" s="61"/>
      <c r="N10" s="32" t="s">
        <v>127</v>
      </c>
      <c r="O10" s="28">
        <v>7</v>
      </c>
      <c r="P10" s="124">
        <f>O10*340/1000</f>
        <v>2.38</v>
      </c>
      <c r="Q10" s="94"/>
      <c r="R10" s="61"/>
      <c r="S10" s="32"/>
      <c r="T10" s="28"/>
      <c r="U10" s="28"/>
      <c r="V10" s="94"/>
      <c r="W10" s="61"/>
      <c r="X10" s="18" t="s">
        <v>122</v>
      </c>
      <c r="Y10" s="28">
        <v>1</v>
      </c>
      <c r="Z10" s="28">
        <v>1</v>
      </c>
    </row>
    <row r="11" spans="1:27" s="5" customFormat="1" ht="16.2">
      <c r="A11" s="62"/>
      <c r="B11" s="66"/>
      <c r="C11" s="61"/>
      <c r="D11" s="49"/>
      <c r="E11" s="28"/>
      <c r="F11" s="28"/>
      <c r="G11" s="113"/>
      <c r="H11" s="61"/>
      <c r="I11" s="18"/>
      <c r="J11" s="28"/>
      <c r="K11" s="28"/>
      <c r="L11" s="111"/>
      <c r="M11" s="61"/>
      <c r="N11" s="32"/>
      <c r="O11" s="28"/>
      <c r="P11" s="28"/>
      <c r="Q11" s="94"/>
      <c r="R11" s="61"/>
      <c r="S11" s="32"/>
      <c r="T11" s="28"/>
      <c r="U11" s="28"/>
      <c r="V11" s="94"/>
      <c r="W11" s="61"/>
      <c r="X11" s="18"/>
      <c r="Y11" s="28"/>
      <c r="Z11" s="28"/>
      <c r="AA11" s="6"/>
    </row>
    <row r="12" spans="1:27" s="5" customFormat="1" ht="16.2">
      <c r="A12" s="62"/>
      <c r="B12" s="66"/>
      <c r="C12" s="61"/>
      <c r="D12" s="49"/>
      <c r="E12" s="28"/>
      <c r="F12" s="28"/>
      <c r="G12" s="113"/>
      <c r="H12" s="61"/>
      <c r="I12" s="18"/>
      <c r="J12" s="28"/>
      <c r="K12" s="28"/>
      <c r="L12" s="111"/>
      <c r="M12" s="61"/>
      <c r="N12" s="32"/>
      <c r="O12" s="28"/>
      <c r="P12" s="28"/>
      <c r="Q12" s="94"/>
      <c r="R12" s="61"/>
      <c r="S12" s="32"/>
      <c r="T12" s="28"/>
      <c r="U12" s="28"/>
      <c r="V12" s="94"/>
      <c r="W12" s="61"/>
      <c r="X12" s="18"/>
      <c r="Y12" s="28"/>
      <c r="Z12" s="28"/>
    </row>
    <row r="13" spans="1:27" s="5" customFormat="1" ht="16.2">
      <c r="A13" s="62"/>
      <c r="B13" s="66"/>
      <c r="C13" s="61"/>
      <c r="D13" s="49"/>
      <c r="E13" s="28"/>
      <c r="F13" s="28"/>
      <c r="G13" s="113"/>
      <c r="H13" s="61"/>
      <c r="I13" s="18"/>
      <c r="J13" s="28"/>
      <c r="K13" s="28"/>
      <c r="L13" s="112"/>
      <c r="M13" s="61"/>
      <c r="N13" s="32"/>
      <c r="O13" s="28"/>
      <c r="P13" s="28"/>
      <c r="Q13" s="95"/>
      <c r="R13" s="61"/>
      <c r="S13" s="32"/>
      <c r="T13" s="28"/>
      <c r="U13" s="28"/>
      <c r="V13" s="95"/>
      <c r="W13" s="61"/>
      <c r="X13" s="18"/>
      <c r="Y13" s="28"/>
      <c r="Z13" s="28"/>
    </row>
    <row r="14" spans="1:27" s="5" customFormat="1" ht="15.75" customHeight="1">
      <c r="A14" s="62" t="s">
        <v>23</v>
      </c>
      <c r="B14" s="114" t="s">
        <v>203</v>
      </c>
      <c r="C14" s="61" t="str">
        <f>葷食菜單!E9</f>
        <v>肉末玉米</v>
      </c>
      <c r="D14" s="50" t="s">
        <v>165</v>
      </c>
      <c r="E14" s="28">
        <v>20</v>
      </c>
      <c r="F14" s="124">
        <f>E14*340/1000</f>
        <v>6.8</v>
      </c>
      <c r="G14" s="115" t="s">
        <v>206</v>
      </c>
      <c r="H14" s="104" t="str">
        <f>葷食菜單!E10</f>
        <v>雞肉堡排×1</v>
      </c>
      <c r="I14" s="18" t="s">
        <v>228</v>
      </c>
      <c r="J14" s="28">
        <v>50</v>
      </c>
      <c r="K14" s="124">
        <f>J14*340/1000</f>
        <v>17</v>
      </c>
      <c r="L14" s="93" t="s">
        <v>208</v>
      </c>
      <c r="M14" s="61" t="str">
        <f>葷食菜單!E11</f>
        <v>柴魚蒸蛋</v>
      </c>
      <c r="N14" s="32" t="s">
        <v>123</v>
      </c>
      <c r="O14" s="28">
        <v>48</v>
      </c>
      <c r="P14" s="124">
        <f>O14*340/1000</f>
        <v>16.32</v>
      </c>
      <c r="Q14" s="93" t="s">
        <v>205</v>
      </c>
      <c r="R14" s="61" t="str">
        <f>葷食菜單!E12</f>
        <v>白 菜 滷</v>
      </c>
      <c r="S14" s="32" t="s">
        <v>126</v>
      </c>
      <c r="T14" s="28">
        <v>60</v>
      </c>
      <c r="U14" s="124">
        <f>T14*340/1000</f>
        <v>20.399999999999999</v>
      </c>
      <c r="V14" s="93" t="s">
        <v>203</v>
      </c>
      <c r="W14" s="61" t="str">
        <f>葷食菜單!E13</f>
        <v>紅蘿蔔炒蛋</v>
      </c>
      <c r="X14" s="18" t="s">
        <v>127</v>
      </c>
      <c r="Y14" s="28">
        <v>48</v>
      </c>
      <c r="Z14" s="124">
        <f>Y14*340/1000</f>
        <v>16.32</v>
      </c>
    </row>
    <row r="15" spans="1:27" s="5" customFormat="1" ht="16.5" customHeight="1">
      <c r="A15" s="62"/>
      <c r="B15" s="62"/>
      <c r="C15" s="61"/>
      <c r="D15" s="51" t="s">
        <v>166</v>
      </c>
      <c r="E15" s="28">
        <v>40</v>
      </c>
      <c r="F15" s="124">
        <f>E15*340/1000</f>
        <v>13.6</v>
      </c>
      <c r="G15" s="116"/>
      <c r="H15" s="105"/>
      <c r="I15" s="18"/>
      <c r="J15" s="28"/>
      <c r="K15" s="28"/>
      <c r="L15" s="94"/>
      <c r="M15" s="61"/>
      <c r="N15" s="32" t="s">
        <v>169</v>
      </c>
      <c r="O15" s="28">
        <v>1</v>
      </c>
      <c r="P15" s="28">
        <v>1</v>
      </c>
      <c r="Q15" s="94"/>
      <c r="R15" s="61"/>
      <c r="S15" s="32" t="s">
        <v>212</v>
      </c>
      <c r="T15" s="28">
        <v>15</v>
      </c>
      <c r="U15" s="124">
        <f>T15*340/1000</f>
        <v>5.0999999999999996</v>
      </c>
      <c r="V15" s="94"/>
      <c r="W15" s="61"/>
      <c r="X15" s="18" t="s">
        <v>123</v>
      </c>
      <c r="Y15" s="28">
        <v>36</v>
      </c>
      <c r="Z15" s="124">
        <f>Y15*340/1000</f>
        <v>12.24</v>
      </c>
    </row>
    <row r="16" spans="1:27" s="5" customFormat="1" ht="16.2">
      <c r="A16" s="62"/>
      <c r="B16" s="62"/>
      <c r="C16" s="61"/>
      <c r="D16" s="51" t="s">
        <v>127</v>
      </c>
      <c r="E16" s="28">
        <v>37</v>
      </c>
      <c r="F16" s="124">
        <f>E16*340/1000</f>
        <v>12.58</v>
      </c>
      <c r="G16" s="116"/>
      <c r="H16" s="105"/>
      <c r="I16" s="18"/>
      <c r="J16" s="28"/>
      <c r="K16" s="28"/>
      <c r="L16" s="94"/>
      <c r="M16" s="61"/>
      <c r="N16" s="32"/>
      <c r="O16" s="28"/>
      <c r="P16" s="28"/>
      <c r="Q16" s="94"/>
      <c r="R16" s="61"/>
      <c r="S16" s="32" t="s">
        <v>140</v>
      </c>
      <c r="T16" s="28">
        <v>1</v>
      </c>
      <c r="U16" s="28">
        <v>1</v>
      </c>
      <c r="V16" s="94"/>
      <c r="W16" s="61"/>
      <c r="X16" s="18"/>
      <c r="Y16" s="28"/>
      <c r="Z16" s="28"/>
    </row>
    <row r="17" spans="1:26" s="5" customFormat="1" ht="16.2">
      <c r="A17" s="62"/>
      <c r="B17" s="62"/>
      <c r="C17" s="61"/>
      <c r="D17" s="50"/>
      <c r="E17" s="28"/>
      <c r="F17" s="28"/>
      <c r="G17" s="116"/>
      <c r="H17" s="105"/>
      <c r="I17" s="18"/>
      <c r="J17" s="28"/>
      <c r="K17" s="28"/>
      <c r="L17" s="94"/>
      <c r="M17" s="61"/>
      <c r="N17" s="32"/>
      <c r="O17" s="28"/>
      <c r="P17" s="28"/>
      <c r="Q17" s="94"/>
      <c r="R17" s="61"/>
      <c r="S17" s="32" t="s">
        <v>127</v>
      </c>
      <c r="T17" s="28">
        <v>10</v>
      </c>
      <c r="U17" s="124">
        <f>T17*340/1000</f>
        <v>3.4</v>
      </c>
      <c r="V17" s="94"/>
      <c r="W17" s="61"/>
      <c r="X17" s="18"/>
      <c r="Y17" s="28"/>
      <c r="Z17" s="28"/>
    </row>
    <row r="18" spans="1:26" s="5" customFormat="1" ht="16.2">
      <c r="A18" s="62"/>
      <c r="B18" s="62"/>
      <c r="C18" s="61"/>
      <c r="D18" s="50"/>
      <c r="E18" s="28"/>
      <c r="F18" s="28"/>
      <c r="G18" s="116"/>
      <c r="H18" s="105"/>
      <c r="I18" s="18"/>
      <c r="J18" s="28"/>
      <c r="K18" s="28"/>
      <c r="L18" s="94"/>
      <c r="M18" s="61"/>
      <c r="N18" s="32"/>
      <c r="O18" s="28"/>
      <c r="P18" s="28"/>
      <c r="Q18" s="94"/>
      <c r="R18" s="61"/>
      <c r="S18" s="32"/>
      <c r="T18" s="28"/>
      <c r="U18" s="28"/>
      <c r="V18" s="94"/>
      <c r="W18" s="61"/>
      <c r="X18" s="18"/>
      <c r="Y18" s="28"/>
      <c r="Z18" s="28"/>
    </row>
    <row r="19" spans="1:26" s="5" customFormat="1" ht="16.2">
      <c r="A19" s="62"/>
      <c r="B19" s="62"/>
      <c r="C19" s="61"/>
      <c r="D19" s="50"/>
      <c r="E19" s="28"/>
      <c r="F19" s="28"/>
      <c r="G19" s="117"/>
      <c r="H19" s="106"/>
      <c r="I19" s="15"/>
      <c r="J19" s="28"/>
      <c r="K19" s="28"/>
      <c r="L19" s="95"/>
      <c r="M19" s="61"/>
      <c r="N19" s="32"/>
      <c r="O19" s="28"/>
      <c r="P19" s="28"/>
      <c r="Q19" s="95"/>
      <c r="R19" s="61"/>
      <c r="S19" s="32"/>
      <c r="T19" s="28"/>
      <c r="U19" s="28"/>
      <c r="V19" s="95"/>
      <c r="W19" s="61"/>
      <c r="X19" s="18"/>
      <c r="Y19" s="28"/>
      <c r="Z19" s="28"/>
    </row>
    <row r="20" spans="1:26" s="5" customFormat="1" ht="16.5" customHeight="1">
      <c r="A20" s="62" t="s">
        <v>24</v>
      </c>
      <c r="B20" s="66" t="s">
        <v>45</v>
      </c>
      <c r="C20" s="61" t="str">
        <f>葷食菜單!F9</f>
        <v>炒大陸妹</v>
      </c>
      <c r="D20" s="50" t="s">
        <v>167</v>
      </c>
      <c r="E20" s="28">
        <v>68</v>
      </c>
      <c r="F20" s="124">
        <f>E20*340/1000</f>
        <v>23.12</v>
      </c>
      <c r="G20" s="116" t="s">
        <v>203</v>
      </c>
      <c r="H20" s="104" t="str">
        <f>葷食菜單!F10</f>
        <v>雙色花椰菜</v>
      </c>
      <c r="I20" s="18" t="s">
        <v>229</v>
      </c>
      <c r="J20" s="28">
        <v>41</v>
      </c>
      <c r="K20" s="124">
        <f t="shared" ref="K20:K21" si="1">J20*340/1000</f>
        <v>13.94</v>
      </c>
      <c r="L20" s="96" t="s">
        <v>45</v>
      </c>
      <c r="M20" s="61" t="str">
        <f>葷食菜單!F11</f>
        <v>炒青江菜</v>
      </c>
      <c r="N20" s="32" t="s">
        <v>170</v>
      </c>
      <c r="O20" s="28">
        <v>68</v>
      </c>
      <c r="P20" s="124">
        <f>O20*340/1000</f>
        <v>23.12</v>
      </c>
      <c r="Q20" s="96" t="s">
        <v>45</v>
      </c>
      <c r="R20" s="61" t="str">
        <f>葷食菜單!F12</f>
        <v>有機蔬菜</v>
      </c>
      <c r="S20" s="16" t="s">
        <v>31</v>
      </c>
      <c r="T20" s="28">
        <v>68</v>
      </c>
      <c r="U20" s="124">
        <f>T20*340/1000</f>
        <v>23.12</v>
      </c>
      <c r="V20" s="96" t="s">
        <v>45</v>
      </c>
      <c r="W20" s="61" t="str">
        <f>葷食菜單!F13</f>
        <v>有機蔬菜</v>
      </c>
      <c r="X20" s="16" t="s">
        <v>31</v>
      </c>
      <c r="Y20" s="28">
        <v>68</v>
      </c>
      <c r="Z20" s="124">
        <f>Y20*340/1000</f>
        <v>23.12</v>
      </c>
    </row>
    <row r="21" spans="1:26" s="5" customFormat="1" ht="16.5" customHeight="1">
      <c r="A21" s="62"/>
      <c r="B21" s="66"/>
      <c r="C21" s="61"/>
      <c r="D21" s="49"/>
      <c r="E21" s="28"/>
      <c r="F21" s="28"/>
      <c r="G21" s="116"/>
      <c r="H21" s="105"/>
      <c r="I21" s="18" t="s">
        <v>179</v>
      </c>
      <c r="J21" s="28">
        <v>41</v>
      </c>
      <c r="K21" s="124">
        <f t="shared" si="1"/>
        <v>13.94</v>
      </c>
      <c r="L21" s="96"/>
      <c r="M21" s="61"/>
      <c r="N21" s="32"/>
      <c r="O21" s="28"/>
      <c r="P21" s="28"/>
      <c r="Q21" s="96"/>
      <c r="R21" s="61"/>
      <c r="S21" s="32"/>
      <c r="T21" s="28"/>
      <c r="U21" s="28"/>
      <c r="V21" s="96"/>
      <c r="W21" s="61"/>
      <c r="X21" s="18"/>
      <c r="Y21" s="28"/>
      <c r="Z21" s="28"/>
    </row>
    <row r="22" spans="1:26" s="5" customFormat="1" ht="16.5" customHeight="1">
      <c r="A22" s="62"/>
      <c r="B22" s="66"/>
      <c r="C22" s="61"/>
      <c r="D22" s="49"/>
      <c r="E22" s="28"/>
      <c r="F22" s="28"/>
      <c r="G22" s="116"/>
      <c r="H22" s="105"/>
      <c r="I22" s="18"/>
      <c r="J22" s="28"/>
      <c r="K22" s="28"/>
      <c r="L22" s="96"/>
      <c r="M22" s="61"/>
      <c r="N22" s="32"/>
      <c r="O22" s="28"/>
      <c r="P22" s="28"/>
      <c r="Q22" s="96"/>
      <c r="R22" s="61"/>
      <c r="S22" s="32"/>
      <c r="T22" s="28"/>
      <c r="U22" s="28"/>
      <c r="V22" s="96"/>
      <c r="W22" s="61"/>
      <c r="X22" s="18"/>
      <c r="Y22" s="28"/>
      <c r="Z22" s="28"/>
    </row>
    <row r="23" spans="1:26" s="5" customFormat="1" ht="16.2">
      <c r="A23" s="62"/>
      <c r="B23" s="66"/>
      <c r="C23" s="61"/>
      <c r="D23" s="52"/>
      <c r="E23" s="28"/>
      <c r="F23" s="28"/>
      <c r="G23" s="117"/>
      <c r="H23" s="106"/>
      <c r="I23" s="18"/>
      <c r="J23" s="28"/>
      <c r="K23" s="28"/>
      <c r="L23" s="96"/>
      <c r="M23" s="61"/>
      <c r="N23" s="32"/>
      <c r="O23" s="28"/>
      <c r="P23" s="28"/>
      <c r="Q23" s="96"/>
      <c r="R23" s="61"/>
      <c r="S23" s="32"/>
      <c r="T23" s="28"/>
      <c r="U23" s="28"/>
      <c r="V23" s="96"/>
      <c r="W23" s="61"/>
      <c r="X23" s="18"/>
      <c r="Y23" s="28"/>
      <c r="Z23" s="28"/>
    </row>
    <row r="24" spans="1:26" s="5" customFormat="1" ht="15.75" customHeight="1">
      <c r="A24" s="62" t="s">
        <v>25</v>
      </c>
      <c r="B24" s="66" t="s">
        <v>44</v>
      </c>
      <c r="C24" s="61" t="str">
        <f>葷食菜單!G9</f>
        <v>蘿 蔔 湯</v>
      </c>
      <c r="D24" s="52" t="s">
        <v>155</v>
      </c>
      <c r="E24" s="28">
        <v>60</v>
      </c>
      <c r="F24" s="124">
        <f>E24*340/1000</f>
        <v>20.399999999999999</v>
      </c>
      <c r="G24" s="93" t="s">
        <v>43</v>
      </c>
      <c r="H24" s="61" t="str">
        <f>葷食菜單!G10</f>
        <v>蔬菜濃湯</v>
      </c>
      <c r="I24" s="18" t="s">
        <v>137</v>
      </c>
      <c r="J24" s="28">
        <v>18</v>
      </c>
      <c r="K24" s="124">
        <f t="shared" ref="K24:K27" si="2">J24*340/1000</f>
        <v>6.12</v>
      </c>
      <c r="L24" s="93" t="s">
        <v>43</v>
      </c>
      <c r="M24" s="61" t="str">
        <f>葷食菜單!G11</f>
        <v>蕃茄豆腐</v>
      </c>
      <c r="N24" s="32" t="s">
        <v>156</v>
      </c>
      <c r="O24" s="28">
        <v>40</v>
      </c>
      <c r="P24" s="124">
        <f>O24*340/1000</f>
        <v>13.6</v>
      </c>
      <c r="Q24" s="93" t="s">
        <v>43</v>
      </c>
      <c r="R24" s="61" t="str">
        <f>葷食菜單!G12</f>
        <v>青菜蛋花</v>
      </c>
      <c r="S24" s="32" t="s">
        <v>172</v>
      </c>
      <c r="T24" s="28">
        <v>30</v>
      </c>
      <c r="U24" s="124">
        <f>T24*340/1000</f>
        <v>10.199999999999999</v>
      </c>
      <c r="V24" s="93" t="s">
        <v>43</v>
      </c>
      <c r="W24" s="61" t="str">
        <f>葷食菜單!G13</f>
        <v>香菇雞湯</v>
      </c>
      <c r="X24" s="18" t="s">
        <v>120</v>
      </c>
      <c r="Y24" s="28">
        <v>17</v>
      </c>
      <c r="Z24" s="124">
        <f>Y24*340/1000</f>
        <v>5.78</v>
      </c>
    </row>
    <row r="25" spans="1:26" s="5" customFormat="1" ht="15.75" customHeight="1">
      <c r="A25" s="62"/>
      <c r="B25" s="66"/>
      <c r="C25" s="61"/>
      <c r="D25" s="52" t="s">
        <v>130</v>
      </c>
      <c r="E25" s="28">
        <v>1</v>
      </c>
      <c r="F25" s="124">
        <v>1</v>
      </c>
      <c r="G25" s="94"/>
      <c r="H25" s="61"/>
      <c r="I25" s="18" t="s">
        <v>230</v>
      </c>
      <c r="J25" s="28">
        <v>15</v>
      </c>
      <c r="K25" s="124">
        <f t="shared" si="2"/>
        <v>5.0999999999999996</v>
      </c>
      <c r="L25" s="94"/>
      <c r="M25" s="61"/>
      <c r="N25" s="32" t="s">
        <v>171</v>
      </c>
      <c r="O25" s="28">
        <v>20</v>
      </c>
      <c r="P25" s="124">
        <f>O25*340/1000</f>
        <v>6.8</v>
      </c>
      <c r="Q25" s="94"/>
      <c r="R25" s="61"/>
      <c r="S25" s="32" t="s">
        <v>123</v>
      </c>
      <c r="T25" s="28">
        <v>5</v>
      </c>
      <c r="U25" s="124">
        <f>T25*340/1000</f>
        <v>1.7</v>
      </c>
      <c r="V25" s="94"/>
      <c r="W25" s="61"/>
      <c r="X25" s="18" t="s">
        <v>174</v>
      </c>
      <c r="Y25" s="28">
        <v>1</v>
      </c>
      <c r="Z25" s="28">
        <v>1</v>
      </c>
    </row>
    <row r="26" spans="1:26" s="5" customFormat="1" ht="16.2">
      <c r="A26" s="62"/>
      <c r="B26" s="66"/>
      <c r="C26" s="61"/>
      <c r="D26" s="52"/>
      <c r="E26" s="28"/>
      <c r="F26" s="28"/>
      <c r="G26" s="94"/>
      <c r="H26" s="61"/>
      <c r="I26" s="18" t="s">
        <v>166</v>
      </c>
      <c r="J26" s="28">
        <v>8</v>
      </c>
      <c r="K26" s="124">
        <f t="shared" si="2"/>
        <v>2.72</v>
      </c>
      <c r="L26" s="94"/>
      <c r="M26" s="61"/>
      <c r="N26" s="32" t="s">
        <v>137</v>
      </c>
      <c r="O26" s="28">
        <v>15</v>
      </c>
      <c r="P26" s="124">
        <f>O26*340/1000</f>
        <v>5.0999999999999996</v>
      </c>
      <c r="Q26" s="94"/>
      <c r="R26" s="61"/>
      <c r="S26" s="32"/>
      <c r="T26" s="28"/>
      <c r="U26" s="28"/>
      <c r="V26" s="94"/>
      <c r="W26" s="61"/>
      <c r="X26" s="18" t="s">
        <v>155</v>
      </c>
      <c r="Y26" s="28">
        <v>50</v>
      </c>
      <c r="Z26" s="124">
        <f>Y26*340/1000</f>
        <v>17</v>
      </c>
    </row>
    <row r="27" spans="1:26" s="5" customFormat="1" ht="16.2">
      <c r="A27" s="62"/>
      <c r="B27" s="66"/>
      <c r="C27" s="61"/>
      <c r="D27" s="52"/>
      <c r="E27" s="28"/>
      <c r="F27" s="28"/>
      <c r="G27" s="94"/>
      <c r="H27" s="61"/>
      <c r="I27" s="18" t="s">
        <v>125</v>
      </c>
      <c r="J27" s="28">
        <v>12</v>
      </c>
      <c r="K27" s="124">
        <f t="shared" si="2"/>
        <v>4.08</v>
      </c>
      <c r="L27" s="94"/>
      <c r="M27" s="61"/>
      <c r="N27" s="32"/>
      <c r="O27" s="28"/>
      <c r="P27" s="124"/>
      <c r="Q27" s="94"/>
      <c r="R27" s="61"/>
      <c r="S27" s="32"/>
      <c r="T27" s="28"/>
      <c r="U27" s="39"/>
      <c r="V27" s="94"/>
      <c r="W27" s="61"/>
      <c r="X27" s="18"/>
      <c r="Y27" s="28"/>
      <c r="Z27" s="124"/>
    </row>
    <row r="28" spans="1:26" s="5" customFormat="1" ht="16.2">
      <c r="A28" s="62"/>
      <c r="B28" s="66"/>
      <c r="C28" s="61"/>
      <c r="D28" s="50"/>
      <c r="E28" s="28"/>
      <c r="F28" s="28"/>
      <c r="G28" s="95"/>
      <c r="H28" s="61"/>
      <c r="I28" s="18"/>
      <c r="J28" s="28"/>
      <c r="K28" s="28"/>
      <c r="L28" s="95"/>
      <c r="M28" s="61"/>
      <c r="N28" s="32"/>
      <c r="O28" s="28"/>
      <c r="P28" s="28"/>
      <c r="Q28" s="95"/>
      <c r="R28" s="61"/>
      <c r="S28" s="32"/>
      <c r="T28" s="28"/>
      <c r="U28" s="39"/>
      <c r="V28" s="95"/>
      <c r="W28" s="61"/>
      <c r="X28" s="18"/>
      <c r="Y28" s="28"/>
      <c r="Z28" s="28"/>
    </row>
    <row r="29" spans="1:26" s="9" customFormat="1" ht="18" customHeight="1">
      <c r="A29" s="8" t="s">
        <v>15</v>
      </c>
      <c r="B29" s="7"/>
      <c r="C29" s="19"/>
      <c r="D29" s="7"/>
      <c r="E29" s="7"/>
      <c r="F29" s="44"/>
      <c r="G29" s="37" t="s">
        <v>36</v>
      </c>
      <c r="H29" s="8" t="s">
        <v>36</v>
      </c>
      <c r="I29" s="19"/>
      <c r="J29" s="19"/>
      <c r="K29" s="43"/>
      <c r="L29" s="38"/>
      <c r="M29" s="19"/>
      <c r="N29" s="20"/>
      <c r="O29" s="19"/>
      <c r="P29" s="43"/>
      <c r="Q29" s="38"/>
      <c r="R29" s="19"/>
      <c r="S29" s="19"/>
      <c r="T29" s="19"/>
      <c r="U29" s="40"/>
      <c r="V29" s="38"/>
      <c r="W29" s="19"/>
      <c r="X29" s="20"/>
      <c r="Y29" s="19"/>
      <c r="Z29" s="21"/>
    </row>
    <row r="30" spans="1:26" s="9" customFormat="1" ht="18" customHeight="1">
      <c r="A30" s="8" t="s">
        <v>30</v>
      </c>
      <c r="B30" s="7"/>
      <c r="C30" s="19"/>
      <c r="D30" s="7"/>
      <c r="E30" s="7"/>
      <c r="F30" s="44"/>
      <c r="G30" s="36"/>
      <c r="H30" s="19"/>
      <c r="I30" s="20"/>
      <c r="J30" s="19"/>
      <c r="K30" s="43"/>
      <c r="L30" s="38"/>
      <c r="M30" s="19"/>
      <c r="N30" s="20"/>
      <c r="O30" s="19"/>
      <c r="P30" s="43"/>
      <c r="Q30" s="38"/>
      <c r="R30" s="19"/>
      <c r="S30" s="20"/>
      <c r="T30" s="19"/>
      <c r="U30" s="40"/>
      <c r="V30" s="38"/>
      <c r="W30" s="19"/>
      <c r="X30" s="20"/>
      <c r="Y30" s="19"/>
      <c r="Z30" s="21"/>
    </row>
    <row r="31" spans="1:26" s="9" customFormat="1" ht="19.95" customHeight="1">
      <c r="A31" s="60" t="s">
        <v>14</v>
      </c>
      <c r="B31" s="67" t="s">
        <v>37</v>
      </c>
      <c r="C31" s="64"/>
      <c r="D31" s="64"/>
      <c r="E31" s="65"/>
      <c r="F31" s="22">
        <v>6.4</v>
      </c>
      <c r="G31" s="63" t="s">
        <v>37</v>
      </c>
      <c r="H31" s="64"/>
      <c r="I31" s="64"/>
      <c r="J31" s="65"/>
      <c r="K31" s="22">
        <v>5.8</v>
      </c>
      <c r="L31" s="63" t="s">
        <v>37</v>
      </c>
      <c r="M31" s="64"/>
      <c r="N31" s="64"/>
      <c r="O31" s="65"/>
      <c r="P31" s="22">
        <v>5.5</v>
      </c>
      <c r="Q31" s="63" t="s">
        <v>37</v>
      </c>
      <c r="R31" s="64"/>
      <c r="S31" s="64"/>
      <c r="T31" s="65"/>
      <c r="U31" s="22">
        <v>6</v>
      </c>
      <c r="V31" s="63" t="s">
        <v>37</v>
      </c>
      <c r="W31" s="64"/>
      <c r="X31" s="64"/>
      <c r="Y31" s="65"/>
      <c r="Z31" s="26">
        <v>6.1</v>
      </c>
    </row>
    <row r="32" spans="1:26" s="9" customFormat="1" ht="19.95" customHeight="1">
      <c r="A32" s="60"/>
      <c r="B32" s="67" t="s">
        <v>38</v>
      </c>
      <c r="C32" s="64"/>
      <c r="D32" s="64"/>
      <c r="E32" s="65"/>
      <c r="F32" s="22">
        <v>3</v>
      </c>
      <c r="G32" s="63" t="s">
        <v>38</v>
      </c>
      <c r="H32" s="64"/>
      <c r="I32" s="64"/>
      <c r="J32" s="65"/>
      <c r="K32" s="22">
        <v>3</v>
      </c>
      <c r="L32" s="63" t="s">
        <v>38</v>
      </c>
      <c r="M32" s="64"/>
      <c r="N32" s="64"/>
      <c r="O32" s="65"/>
      <c r="P32" s="22">
        <v>3</v>
      </c>
      <c r="Q32" s="63" t="s">
        <v>38</v>
      </c>
      <c r="R32" s="64"/>
      <c r="S32" s="64"/>
      <c r="T32" s="65"/>
      <c r="U32" s="22">
        <v>3</v>
      </c>
      <c r="V32" s="63" t="s">
        <v>38</v>
      </c>
      <c r="W32" s="64"/>
      <c r="X32" s="64"/>
      <c r="Y32" s="65"/>
      <c r="Z32" s="26">
        <v>3</v>
      </c>
    </row>
    <row r="33" spans="1:36" s="9" customFormat="1" ht="19.95" customHeight="1">
      <c r="A33" s="60"/>
      <c r="B33" s="67" t="s">
        <v>39</v>
      </c>
      <c r="C33" s="64"/>
      <c r="D33" s="64"/>
      <c r="E33" s="65"/>
      <c r="F33" s="22">
        <v>1.7</v>
      </c>
      <c r="G33" s="63" t="s">
        <v>39</v>
      </c>
      <c r="H33" s="64"/>
      <c r="I33" s="64"/>
      <c r="J33" s="65"/>
      <c r="K33" s="22">
        <v>1.8</v>
      </c>
      <c r="L33" s="63" t="s">
        <v>39</v>
      </c>
      <c r="M33" s="64"/>
      <c r="N33" s="64"/>
      <c r="O33" s="65"/>
      <c r="P33" s="22">
        <v>1.7</v>
      </c>
      <c r="Q33" s="63" t="s">
        <v>39</v>
      </c>
      <c r="R33" s="64"/>
      <c r="S33" s="64"/>
      <c r="T33" s="65"/>
      <c r="U33" s="22">
        <v>1.7</v>
      </c>
      <c r="V33" s="63" t="s">
        <v>39</v>
      </c>
      <c r="W33" s="64"/>
      <c r="X33" s="64"/>
      <c r="Y33" s="65"/>
      <c r="Z33" s="26">
        <v>1.7</v>
      </c>
    </row>
    <row r="34" spans="1:36" s="9" customFormat="1" ht="19.95" customHeight="1">
      <c r="A34" s="60"/>
      <c r="B34" s="67" t="s">
        <v>40</v>
      </c>
      <c r="C34" s="64"/>
      <c r="D34" s="64"/>
      <c r="E34" s="65"/>
      <c r="F34" s="22">
        <v>0</v>
      </c>
      <c r="G34" s="63" t="s">
        <v>40</v>
      </c>
      <c r="H34" s="64"/>
      <c r="I34" s="64"/>
      <c r="J34" s="65"/>
      <c r="K34" s="22">
        <v>0</v>
      </c>
      <c r="L34" s="63" t="s">
        <v>40</v>
      </c>
      <c r="M34" s="64"/>
      <c r="N34" s="64"/>
      <c r="O34" s="65"/>
      <c r="P34" s="22">
        <v>0</v>
      </c>
      <c r="Q34" s="63" t="s">
        <v>40</v>
      </c>
      <c r="R34" s="64"/>
      <c r="S34" s="64"/>
      <c r="T34" s="65"/>
      <c r="U34" s="22">
        <v>0</v>
      </c>
      <c r="V34" s="63" t="s">
        <v>40</v>
      </c>
      <c r="W34" s="64"/>
      <c r="X34" s="64"/>
      <c r="Y34" s="65"/>
      <c r="Z34" s="26">
        <v>0</v>
      </c>
    </row>
    <row r="35" spans="1:36" s="9" customFormat="1" ht="19.95" customHeight="1">
      <c r="A35" s="60"/>
      <c r="B35" s="67" t="s">
        <v>41</v>
      </c>
      <c r="C35" s="64"/>
      <c r="D35" s="64"/>
      <c r="E35" s="65"/>
      <c r="F35" s="22">
        <v>0</v>
      </c>
      <c r="G35" s="63" t="s">
        <v>41</v>
      </c>
      <c r="H35" s="64"/>
      <c r="I35" s="64"/>
      <c r="J35" s="65"/>
      <c r="K35" s="22">
        <v>1</v>
      </c>
      <c r="L35" s="63" t="s">
        <v>41</v>
      </c>
      <c r="M35" s="64"/>
      <c r="N35" s="64"/>
      <c r="O35" s="65"/>
      <c r="P35" s="22">
        <v>0</v>
      </c>
      <c r="Q35" s="63" t="s">
        <v>41</v>
      </c>
      <c r="R35" s="64"/>
      <c r="S35" s="64"/>
      <c r="T35" s="65"/>
      <c r="U35" s="22">
        <v>0</v>
      </c>
      <c r="V35" s="63" t="s">
        <v>41</v>
      </c>
      <c r="W35" s="64"/>
      <c r="X35" s="64"/>
      <c r="Y35" s="65"/>
      <c r="Z35" s="26">
        <v>0</v>
      </c>
    </row>
    <row r="36" spans="1:36" s="9" customFormat="1" ht="19.95" customHeight="1">
      <c r="A36" s="60"/>
      <c r="B36" s="67" t="s">
        <v>42</v>
      </c>
      <c r="C36" s="64"/>
      <c r="D36" s="64"/>
      <c r="E36" s="65"/>
      <c r="F36" s="22">
        <v>2.5</v>
      </c>
      <c r="G36" s="63" t="s">
        <v>42</v>
      </c>
      <c r="H36" s="64"/>
      <c r="I36" s="64"/>
      <c r="J36" s="65"/>
      <c r="K36" s="22">
        <v>2.5</v>
      </c>
      <c r="L36" s="63" t="s">
        <v>42</v>
      </c>
      <c r="M36" s="64"/>
      <c r="N36" s="64"/>
      <c r="O36" s="65"/>
      <c r="P36" s="22">
        <v>2.9</v>
      </c>
      <c r="Q36" s="63" t="s">
        <v>42</v>
      </c>
      <c r="R36" s="64"/>
      <c r="S36" s="64"/>
      <c r="T36" s="65"/>
      <c r="U36" s="22">
        <v>2.5</v>
      </c>
      <c r="V36" s="63" t="s">
        <v>42</v>
      </c>
      <c r="W36" s="64"/>
      <c r="X36" s="64"/>
      <c r="Y36" s="65"/>
      <c r="Z36" s="26">
        <v>3</v>
      </c>
    </row>
    <row r="37" spans="1:36" s="9" customFormat="1" ht="19.5" customHeight="1">
      <c r="A37" s="60"/>
      <c r="B37" s="67" t="s">
        <v>13</v>
      </c>
      <c r="C37" s="64"/>
      <c r="D37" s="64"/>
      <c r="E37" s="65"/>
      <c r="F37" s="23">
        <f>F31*68+F32*45+F33*25+F35*60+F36*75+F34*130</f>
        <v>800.2</v>
      </c>
      <c r="G37" s="63" t="s">
        <v>13</v>
      </c>
      <c r="H37" s="64"/>
      <c r="I37" s="64"/>
      <c r="J37" s="65"/>
      <c r="K37" s="23">
        <f>K31*68+K32*45+K33*25+K35*60+K36*75+K34*130</f>
        <v>821.9</v>
      </c>
      <c r="L37" s="63" t="s">
        <v>13</v>
      </c>
      <c r="M37" s="64"/>
      <c r="N37" s="64"/>
      <c r="O37" s="65"/>
      <c r="P37" s="23">
        <f>P31*68+P32*45+P33*25+P35*60+P36*75+P34*130</f>
        <v>769</v>
      </c>
      <c r="Q37" s="63" t="s">
        <v>13</v>
      </c>
      <c r="R37" s="64"/>
      <c r="S37" s="64"/>
      <c r="T37" s="65"/>
      <c r="U37" s="23">
        <f>U31*68+U32*45+U33*25+U35*60+U36*75+U34*130</f>
        <v>773</v>
      </c>
      <c r="V37" s="63" t="s">
        <v>13</v>
      </c>
      <c r="W37" s="64"/>
      <c r="X37" s="64"/>
      <c r="Y37" s="65"/>
      <c r="Z37" s="27">
        <f>Z31*68+Z32*45+Z33*25+Z35*60+Z36*75+Z34*130</f>
        <v>817.3</v>
      </c>
    </row>
    <row r="38" spans="1:36" s="9" customFormat="1" ht="26.25" customHeight="1">
      <c r="A38" s="89" t="s">
        <v>12</v>
      </c>
      <c r="B38" s="89"/>
      <c r="C38" s="97"/>
      <c r="D38" s="98"/>
      <c r="E38" s="98"/>
      <c r="F38" s="98"/>
      <c r="G38" s="88" t="s">
        <v>12</v>
      </c>
      <c r="H38" s="89"/>
      <c r="I38" s="97"/>
      <c r="J38" s="98"/>
      <c r="K38" s="100"/>
      <c r="L38" s="88" t="s">
        <v>12</v>
      </c>
      <c r="M38" s="89"/>
      <c r="N38" s="97"/>
      <c r="O38" s="98"/>
      <c r="P38" s="100"/>
      <c r="Q38" s="88" t="s">
        <v>12</v>
      </c>
      <c r="R38" s="89"/>
      <c r="S38" s="97"/>
      <c r="T38" s="98"/>
      <c r="U38" s="98"/>
      <c r="V38" s="88" t="s">
        <v>12</v>
      </c>
      <c r="W38" s="89"/>
      <c r="X38" s="97"/>
      <c r="Y38" s="98"/>
      <c r="Z38" s="99"/>
      <c r="AI38" s="11"/>
      <c r="AJ38" s="10"/>
    </row>
    <row r="39" spans="1:36" s="9" customFormat="1" ht="24.75" customHeight="1">
      <c r="A39" s="12" t="s">
        <v>11</v>
      </c>
      <c r="B39" s="12"/>
      <c r="C39" s="11"/>
      <c r="H39" s="13" t="s">
        <v>10</v>
      </c>
      <c r="I39" s="13"/>
      <c r="L39" s="13"/>
      <c r="M39" s="13"/>
      <c r="O39" s="13" t="s">
        <v>9</v>
      </c>
      <c r="P39" s="13"/>
      <c r="Q39" s="13"/>
      <c r="R39" s="13"/>
      <c r="U39" s="13" t="s">
        <v>8</v>
      </c>
      <c r="V39" s="13"/>
      <c r="W39" s="13"/>
    </row>
  </sheetData>
  <mergeCells count="114">
    <mergeCell ref="N38:P38"/>
    <mergeCell ref="Q38:R38"/>
    <mergeCell ref="S38:U38"/>
    <mergeCell ref="V38:W38"/>
    <mergeCell ref="X38:Z38"/>
    <mergeCell ref="H1:L1"/>
    <mergeCell ref="M1:N1"/>
    <mergeCell ref="O1:P1"/>
    <mergeCell ref="B37:E37"/>
    <mergeCell ref="G37:J37"/>
    <mergeCell ref="L37:O37"/>
    <mergeCell ref="Q37:T37"/>
    <mergeCell ref="V37:Y37"/>
    <mergeCell ref="A38:B38"/>
    <mergeCell ref="C38:F38"/>
    <mergeCell ref="G38:H38"/>
    <mergeCell ref="I38:K38"/>
    <mergeCell ref="L38:M38"/>
    <mergeCell ref="B35:E35"/>
    <mergeCell ref="G35:J35"/>
    <mergeCell ref="L35:O35"/>
    <mergeCell ref="Q35:T35"/>
    <mergeCell ref="V35:Y35"/>
    <mergeCell ref="B36:E36"/>
    <mergeCell ref="V36:Y36"/>
    <mergeCell ref="B33:E33"/>
    <mergeCell ref="G33:J33"/>
    <mergeCell ref="L33:O33"/>
    <mergeCell ref="Q33:T33"/>
    <mergeCell ref="V33:Y33"/>
    <mergeCell ref="B34:E34"/>
    <mergeCell ref="G34:J34"/>
    <mergeCell ref="L34:O34"/>
    <mergeCell ref="Q34:T34"/>
    <mergeCell ref="V34:Y34"/>
    <mergeCell ref="V31:Y31"/>
    <mergeCell ref="B32:E32"/>
    <mergeCell ref="G32:J32"/>
    <mergeCell ref="L32:O32"/>
    <mergeCell ref="Q32:T32"/>
    <mergeCell ref="V32:Y32"/>
    <mergeCell ref="M24:M28"/>
    <mergeCell ref="Q24:Q28"/>
    <mergeCell ref="R24:R28"/>
    <mergeCell ref="V24:V28"/>
    <mergeCell ref="W24:W28"/>
    <mergeCell ref="A31:A37"/>
    <mergeCell ref="B31:E31"/>
    <mergeCell ref="G31:J31"/>
    <mergeCell ref="L31:O31"/>
    <mergeCell ref="Q31:T31"/>
    <mergeCell ref="A24:A28"/>
    <mergeCell ref="B24:B28"/>
    <mergeCell ref="C24:C28"/>
    <mergeCell ref="G24:G28"/>
    <mergeCell ref="H24:H28"/>
    <mergeCell ref="L24:L28"/>
    <mergeCell ref="G36:J36"/>
    <mergeCell ref="L36:O36"/>
    <mergeCell ref="Q36:T36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A20:A23"/>
    <mergeCell ref="B20:B23"/>
    <mergeCell ref="C20:C23"/>
    <mergeCell ref="A14:A19"/>
    <mergeCell ref="B14:B19"/>
    <mergeCell ref="C14:C19"/>
    <mergeCell ref="L20:L23"/>
    <mergeCell ref="L14:L19"/>
    <mergeCell ref="H14:H19"/>
    <mergeCell ref="G14:G19"/>
    <mergeCell ref="G20:G23"/>
    <mergeCell ref="H20:H2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zoomScale="60" zoomScaleNormal="60" workbookViewId="0">
      <selection activeCell="AF24" sqref="AF24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4" customWidth="1"/>
    <col min="13" max="16" width="7.77734375" style="5" customWidth="1"/>
    <col min="17" max="17" width="6.44140625" style="24" customWidth="1"/>
    <col min="18" max="21" width="7.77734375" style="5" customWidth="1"/>
    <col min="22" max="22" width="6.44140625" style="24" customWidth="1"/>
    <col min="23" max="26" width="7.77734375" style="5" customWidth="1"/>
    <col min="27" max="16384" width="9" style="1"/>
  </cols>
  <sheetData>
    <row r="1" spans="1:27" ht="24.6">
      <c r="A1" s="45"/>
      <c r="B1" s="45"/>
      <c r="C1" s="46"/>
      <c r="D1" s="46"/>
      <c r="E1" s="46"/>
      <c r="F1" s="46"/>
      <c r="G1" s="46"/>
      <c r="H1" s="102" t="str">
        <f>葷食菜單!A1</f>
        <v>屏東縣立萬新國民中學</v>
      </c>
      <c r="I1" s="102"/>
      <c r="J1" s="102"/>
      <c r="K1" s="102"/>
      <c r="L1" s="102"/>
      <c r="M1" s="101" t="str">
        <f>葷食菜單!E1</f>
        <v>115年</v>
      </c>
      <c r="N1" s="101"/>
      <c r="O1" s="101" t="str">
        <f>葷食菜單!F1</f>
        <v>4月份</v>
      </c>
      <c r="P1" s="101"/>
      <c r="Q1" s="47" t="s">
        <v>50</v>
      </c>
      <c r="R1" s="47"/>
      <c r="S1" s="46"/>
      <c r="T1" s="46"/>
      <c r="U1" s="46"/>
      <c r="V1" s="46"/>
      <c r="W1" s="46"/>
      <c r="X1" s="46"/>
      <c r="Y1" s="46"/>
      <c r="Z1" s="46"/>
    </row>
    <row r="2" spans="1:27" ht="21">
      <c r="A2" s="17" t="s">
        <v>221</v>
      </c>
      <c r="B2" s="17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16</v>
      </c>
      <c r="O2" s="2"/>
      <c r="P2" s="2"/>
      <c r="Q2" s="2"/>
      <c r="R2" s="2"/>
      <c r="S2" s="68" t="s">
        <v>17</v>
      </c>
      <c r="T2" s="68"/>
      <c r="U2" s="68"/>
      <c r="V2" s="68"/>
      <c r="W2" s="68"/>
      <c r="X2" s="68"/>
      <c r="Y2" s="68"/>
      <c r="Z2" s="68"/>
    </row>
    <row r="3" spans="1:27" ht="16.2">
      <c r="A3" s="29" t="s">
        <v>18</v>
      </c>
      <c r="B3" s="87">
        <f>葷食菜單!A14</f>
        <v>46132</v>
      </c>
      <c r="C3" s="70"/>
      <c r="D3" s="71"/>
      <c r="E3" s="76">
        <f>B3</f>
        <v>46132</v>
      </c>
      <c r="F3" s="78"/>
      <c r="G3" s="69">
        <f>B3+1</f>
        <v>46133</v>
      </c>
      <c r="H3" s="70"/>
      <c r="I3" s="71"/>
      <c r="J3" s="76">
        <f>G3</f>
        <v>46133</v>
      </c>
      <c r="K3" s="77"/>
      <c r="L3" s="69">
        <f>G3+1</f>
        <v>46134</v>
      </c>
      <c r="M3" s="70"/>
      <c r="N3" s="71"/>
      <c r="O3" s="76">
        <f>L3</f>
        <v>46134</v>
      </c>
      <c r="P3" s="77"/>
      <c r="Q3" s="69">
        <f>L3+1</f>
        <v>46135</v>
      </c>
      <c r="R3" s="70"/>
      <c r="S3" s="71"/>
      <c r="T3" s="76">
        <f>Q3</f>
        <v>46135</v>
      </c>
      <c r="U3" s="78"/>
      <c r="V3" s="69">
        <f>Q3+1</f>
        <v>46136</v>
      </c>
      <c r="W3" s="70"/>
      <c r="X3" s="71"/>
      <c r="Y3" s="76">
        <f>V3</f>
        <v>46136</v>
      </c>
      <c r="Z3" s="103"/>
    </row>
    <row r="4" spans="1:27" s="3" customFormat="1" ht="16.2">
      <c r="A4" s="29" t="s">
        <v>19</v>
      </c>
      <c r="B4" s="79" t="s">
        <v>35</v>
      </c>
      <c r="C4" s="80"/>
      <c r="D4" s="30" t="s">
        <v>20</v>
      </c>
      <c r="E4" s="31" t="s">
        <v>21</v>
      </c>
      <c r="F4" s="35" t="s">
        <v>22</v>
      </c>
      <c r="G4" s="74" t="s">
        <v>34</v>
      </c>
      <c r="H4" s="75"/>
      <c r="I4" s="30" t="s">
        <v>20</v>
      </c>
      <c r="J4" s="31" t="s">
        <v>21</v>
      </c>
      <c r="K4" s="41" t="s">
        <v>22</v>
      </c>
      <c r="L4" s="74" t="s">
        <v>34</v>
      </c>
      <c r="M4" s="75"/>
      <c r="N4" s="30" t="s">
        <v>20</v>
      </c>
      <c r="O4" s="31" t="s">
        <v>21</v>
      </c>
      <c r="P4" s="41" t="s">
        <v>22</v>
      </c>
      <c r="Q4" s="74" t="s">
        <v>34</v>
      </c>
      <c r="R4" s="75"/>
      <c r="S4" s="30" t="s">
        <v>20</v>
      </c>
      <c r="T4" s="31" t="s">
        <v>21</v>
      </c>
      <c r="U4" s="35" t="s">
        <v>22</v>
      </c>
      <c r="V4" s="74" t="s">
        <v>34</v>
      </c>
      <c r="W4" s="75"/>
      <c r="X4" s="30" t="s">
        <v>20</v>
      </c>
      <c r="Y4" s="31" t="s">
        <v>21</v>
      </c>
      <c r="Z4" s="30" t="s">
        <v>22</v>
      </c>
      <c r="AA4" s="4"/>
    </row>
    <row r="5" spans="1:27" s="3" customFormat="1" ht="16.5" customHeight="1">
      <c r="A5" s="66" t="s">
        <v>27</v>
      </c>
      <c r="B5" s="61" t="str">
        <f>葷食菜單!C14</f>
        <v>白米飯</v>
      </c>
      <c r="C5" s="61"/>
      <c r="D5" s="49" t="s">
        <v>118</v>
      </c>
      <c r="E5" s="28">
        <v>110</v>
      </c>
      <c r="F5" s="124">
        <f>E5*340/1000</f>
        <v>37.4</v>
      </c>
      <c r="G5" s="107" t="s">
        <v>241</v>
      </c>
      <c r="H5" s="104" t="str">
        <f>葷食菜單!D15</f>
        <v>刈包×1&amp;黑蜜肉排×1</v>
      </c>
      <c r="I5" s="32" t="s">
        <v>181</v>
      </c>
      <c r="J5" s="28">
        <v>60</v>
      </c>
      <c r="K5" s="124">
        <f>J5*340/1000</f>
        <v>20.399999999999999</v>
      </c>
      <c r="L5" s="81" t="str">
        <f>葷食菜單!C16</f>
        <v>燕麥米飯</v>
      </c>
      <c r="M5" s="82"/>
      <c r="N5" s="32" t="s">
        <v>118</v>
      </c>
      <c r="O5" s="28">
        <v>73</v>
      </c>
      <c r="P5" s="124">
        <f>O5*340/1000</f>
        <v>24.82</v>
      </c>
      <c r="Q5" s="81" t="str">
        <f>葷食菜單!C17</f>
        <v>麥片米飯</v>
      </c>
      <c r="R5" s="82"/>
      <c r="S5" s="32" t="s">
        <v>118</v>
      </c>
      <c r="T5" s="28">
        <v>73</v>
      </c>
      <c r="U5" s="124">
        <f>T5*340/1000</f>
        <v>24.82</v>
      </c>
      <c r="V5" s="81" t="str">
        <f>葷食菜單!C18</f>
        <v>芝麻米飯</v>
      </c>
      <c r="W5" s="82"/>
      <c r="X5" s="18" t="s">
        <v>118</v>
      </c>
      <c r="Y5" s="28">
        <v>110</v>
      </c>
      <c r="Z5" s="124">
        <f>Y5*340/1000</f>
        <v>37.4</v>
      </c>
      <c r="AA5" s="4"/>
    </row>
    <row r="6" spans="1:27" s="3" customFormat="1" ht="16.2">
      <c r="A6" s="62"/>
      <c r="B6" s="61"/>
      <c r="C6" s="61"/>
      <c r="D6" s="49"/>
      <c r="E6" s="28"/>
      <c r="F6" s="28"/>
      <c r="G6" s="108"/>
      <c r="H6" s="105"/>
      <c r="I6" s="18" t="s">
        <v>182</v>
      </c>
      <c r="J6" s="28">
        <v>75</v>
      </c>
      <c r="K6" s="124">
        <f>J6*340/1000</f>
        <v>25.5</v>
      </c>
      <c r="L6" s="83"/>
      <c r="M6" s="84"/>
      <c r="N6" s="32" t="s">
        <v>185</v>
      </c>
      <c r="O6" s="28">
        <v>37</v>
      </c>
      <c r="P6" s="124">
        <f>O6*340/1000</f>
        <v>12.58</v>
      </c>
      <c r="Q6" s="83"/>
      <c r="R6" s="84"/>
      <c r="S6" s="32" t="s">
        <v>187</v>
      </c>
      <c r="T6" s="28">
        <v>37</v>
      </c>
      <c r="U6" s="124">
        <f>T6*340/1000</f>
        <v>12.58</v>
      </c>
      <c r="V6" s="83"/>
      <c r="W6" s="84"/>
      <c r="X6" s="18" t="s">
        <v>153</v>
      </c>
      <c r="Y6" s="28">
        <v>1</v>
      </c>
      <c r="Z6" s="28">
        <v>1</v>
      </c>
      <c r="AA6" s="4"/>
    </row>
    <row r="7" spans="1:27" s="3" customFormat="1" ht="16.2">
      <c r="A7" s="62"/>
      <c r="B7" s="61"/>
      <c r="C7" s="61"/>
      <c r="D7" s="49"/>
      <c r="E7" s="28"/>
      <c r="F7" s="28"/>
      <c r="G7" s="108"/>
      <c r="H7" s="105"/>
      <c r="I7" s="25"/>
      <c r="J7" s="28"/>
      <c r="K7" s="28"/>
      <c r="L7" s="85"/>
      <c r="M7" s="86"/>
      <c r="N7" s="32"/>
      <c r="O7" s="28"/>
      <c r="P7" s="28"/>
      <c r="Q7" s="85"/>
      <c r="R7" s="86"/>
      <c r="S7" s="32"/>
      <c r="T7" s="28"/>
      <c r="U7" s="28"/>
      <c r="V7" s="85"/>
      <c r="W7" s="86"/>
      <c r="X7" s="18"/>
      <c r="Y7" s="28"/>
      <c r="Z7" s="28"/>
      <c r="AA7" s="4"/>
    </row>
    <row r="8" spans="1:27" s="5" customFormat="1" ht="16.5" customHeight="1">
      <c r="A8" s="66" t="s">
        <v>26</v>
      </c>
      <c r="B8" s="66" t="s">
        <v>205</v>
      </c>
      <c r="C8" s="61" t="str">
        <f>葷食菜單!D14</f>
        <v>宮保雞丁</v>
      </c>
      <c r="D8" s="49" t="s">
        <v>175</v>
      </c>
      <c r="E8" s="28">
        <v>110</v>
      </c>
      <c r="F8" s="124">
        <f>E8*340/1000</f>
        <v>37.4</v>
      </c>
      <c r="G8" s="109"/>
      <c r="H8" s="106"/>
      <c r="I8" s="18"/>
      <c r="J8" s="28"/>
      <c r="K8" s="28"/>
      <c r="L8" s="93" t="s">
        <v>205</v>
      </c>
      <c r="M8" s="61" t="str">
        <f>葷食菜單!D16</f>
        <v>糖醋排骨</v>
      </c>
      <c r="N8" s="32" t="s">
        <v>233</v>
      </c>
      <c r="O8" s="28">
        <v>50</v>
      </c>
      <c r="P8" s="124">
        <f>O8*340/1000</f>
        <v>17</v>
      </c>
      <c r="Q8" s="93" t="s">
        <v>204</v>
      </c>
      <c r="R8" s="61" t="str">
        <f>葷食菜單!D17</f>
        <v>蠔油燜雞</v>
      </c>
      <c r="S8" s="32" t="s">
        <v>120</v>
      </c>
      <c r="T8" s="28">
        <v>90</v>
      </c>
      <c r="U8" s="124">
        <f>T8*340/1000</f>
        <v>30.6</v>
      </c>
      <c r="V8" s="93" t="s">
        <v>203</v>
      </c>
      <c r="W8" s="61" t="str">
        <f>葷食菜單!D18</f>
        <v>鐵板豬柳</v>
      </c>
      <c r="X8" s="18" t="s">
        <v>190</v>
      </c>
      <c r="Y8" s="28">
        <v>80</v>
      </c>
      <c r="Z8" s="124">
        <f>Y8*340/1000</f>
        <v>27.2</v>
      </c>
    </row>
    <row r="9" spans="1:27" s="5" customFormat="1" ht="16.5" customHeight="1">
      <c r="A9" s="62"/>
      <c r="B9" s="66"/>
      <c r="C9" s="61"/>
      <c r="D9" s="49" t="s">
        <v>176</v>
      </c>
      <c r="E9" s="28">
        <v>1</v>
      </c>
      <c r="F9" s="28">
        <v>1</v>
      </c>
      <c r="G9" s="118" t="s">
        <v>213</v>
      </c>
      <c r="H9" s="104" t="str">
        <f>葷食菜單!E15</f>
        <v>炒酸菜絲&amp;花生糖粉</v>
      </c>
      <c r="I9" s="18" t="s">
        <v>183</v>
      </c>
      <c r="J9" s="28">
        <v>50</v>
      </c>
      <c r="K9" s="124">
        <f>J9*340/1000</f>
        <v>17</v>
      </c>
      <c r="L9" s="94"/>
      <c r="M9" s="61"/>
      <c r="N9" s="32" t="s">
        <v>154</v>
      </c>
      <c r="O9" s="28">
        <v>35</v>
      </c>
      <c r="P9" s="124">
        <f>O9*340/1000</f>
        <v>11.9</v>
      </c>
      <c r="Q9" s="94"/>
      <c r="R9" s="61"/>
      <c r="S9" s="32" t="s">
        <v>137</v>
      </c>
      <c r="T9" s="28">
        <v>30</v>
      </c>
      <c r="U9" s="124">
        <f>T9*340/1000</f>
        <v>10.199999999999999</v>
      </c>
      <c r="V9" s="94"/>
      <c r="W9" s="61"/>
      <c r="X9" s="18" t="s">
        <v>178</v>
      </c>
      <c r="Y9" s="28">
        <v>75</v>
      </c>
      <c r="Z9" s="124">
        <f>Y9*340/1000</f>
        <v>25.5</v>
      </c>
    </row>
    <row r="10" spans="1:27" s="5" customFormat="1" ht="16.2">
      <c r="A10" s="62"/>
      <c r="B10" s="66"/>
      <c r="C10" s="61"/>
      <c r="D10" s="49"/>
      <c r="E10" s="28"/>
      <c r="F10" s="28"/>
      <c r="G10" s="119"/>
      <c r="H10" s="105"/>
      <c r="I10" s="18" t="s">
        <v>184</v>
      </c>
      <c r="J10" s="28">
        <v>4</v>
      </c>
      <c r="K10" s="124">
        <f>J10*340/1000</f>
        <v>1.36</v>
      </c>
      <c r="L10" s="94"/>
      <c r="M10" s="61"/>
      <c r="N10" s="32" t="s">
        <v>125</v>
      </c>
      <c r="O10" s="28">
        <v>30</v>
      </c>
      <c r="P10" s="124">
        <f>O10*340/1000</f>
        <v>10.199999999999999</v>
      </c>
      <c r="Q10" s="94"/>
      <c r="R10" s="61"/>
      <c r="S10" s="32"/>
      <c r="T10" s="28"/>
      <c r="U10" s="28"/>
      <c r="V10" s="94"/>
      <c r="W10" s="61"/>
      <c r="X10" s="18" t="s">
        <v>127</v>
      </c>
      <c r="Y10" s="28">
        <v>22</v>
      </c>
      <c r="Z10" s="124">
        <f>Y10*340/1000</f>
        <v>7.48</v>
      </c>
    </row>
    <row r="11" spans="1:27" s="5" customFormat="1" ht="16.2">
      <c r="A11" s="62"/>
      <c r="B11" s="66"/>
      <c r="C11" s="61"/>
      <c r="D11" s="49"/>
      <c r="E11" s="28"/>
      <c r="F11" s="28"/>
      <c r="G11" s="119"/>
      <c r="H11" s="105"/>
      <c r="I11" s="18" t="s">
        <v>215</v>
      </c>
      <c r="J11" s="28">
        <v>6</v>
      </c>
      <c r="K11" s="124">
        <f>J11*340/1000</f>
        <v>2.04</v>
      </c>
      <c r="L11" s="94"/>
      <c r="M11" s="61"/>
      <c r="N11" s="32" t="s">
        <v>127</v>
      </c>
      <c r="O11" s="28">
        <v>10</v>
      </c>
      <c r="P11" s="124">
        <f>O11*340/1000</f>
        <v>3.4</v>
      </c>
      <c r="Q11" s="94"/>
      <c r="R11" s="61"/>
      <c r="S11" s="32"/>
      <c r="T11" s="28"/>
      <c r="U11" s="28"/>
      <c r="V11" s="94"/>
      <c r="W11" s="61"/>
      <c r="X11" s="18"/>
      <c r="Y11" s="28"/>
      <c r="Z11" s="28"/>
      <c r="AA11" s="6"/>
    </row>
    <row r="12" spans="1:27" s="5" customFormat="1" ht="16.2">
      <c r="A12" s="62"/>
      <c r="B12" s="66"/>
      <c r="C12" s="61"/>
      <c r="D12" s="49"/>
      <c r="E12" s="28"/>
      <c r="F12" s="28"/>
      <c r="G12" s="119"/>
      <c r="H12" s="105"/>
      <c r="I12" s="18"/>
      <c r="J12" s="28"/>
      <c r="K12" s="28"/>
      <c r="L12" s="94"/>
      <c r="M12" s="61"/>
      <c r="N12" s="32"/>
      <c r="O12" s="28"/>
      <c r="P12" s="28"/>
      <c r="Q12" s="94"/>
      <c r="R12" s="61"/>
      <c r="S12" s="32"/>
      <c r="T12" s="28"/>
      <c r="U12" s="28"/>
      <c r="V12" s="94"/>
      <c r="W12" s="61"/>
      <c r="X12" s="18"/>
      <c r="Y12" s="28"/>
      <c r="Z12" s="28"/>
    </row>
    <row r="13" spans="1:27" s="5" customFormat="1" ht="16.2">
      <c r="A13" s="62"/>
      <c r="B13" s="66"/>
      <c r="C13" s="61"/>
      <c r="D13" s="49"/>
      <c r="E13" s="28"/>
      <c r="F13" s="28"/>
      <c r="G13" s="120"/>
      <c r="H13" s="106"/>
      <c r="I13" s="18"/>
      <c r="J13" s="28"/>
      <c r="K13" s="28"/>
      <c r="L13" s="95"/>
      <c r="M13" s="61"/>
      <c r="N13" s="32"/>
      <c r="O13" s="28"/>
      <c r="P13" s="28"/>
      <c r="Q13" s="95"/>
      <c r="R13" s="61"/>
      <c r="S13" s="32"/>
      <c r="T13" s="28"/>
      <c r="U13" s="28"/>
      <c r="V13" s="95"/>
      <c r="W13" s="61"/>
      <c r="X13" s="18"/>
      <c r="Y13" s="28"/>
      <c r="Z13" s="28"/>
    </row>
    <row r="14" spans="1:27" s="5" customFormat="1" ht="15.75" customHeight="1">
      <c r="A14" s="62" t="s">
        <v>23</v>
      </c>
      <c r="B14" s="66" t="s">
        <v>203</v>
      </c>
      <c r="C14" s="61" t="str">
        <f>葷食菜單!E14</f>
        <v>沙茶冬粉</v>
      </c>
      <c r="D14" s="50" t="s">
        <v>177</v>
      </c>
      <c r="E14" s="28">
        <v>14</v>
      </c>
      <c r="F14" s="124">
        <f>E14*340/1000</f>
        <v>4.76</v>
      </c>
      <c r="G14" s="121" t="s">
        <v>45</v>
      </c>
      <c r="H14" s="104" t="str">
        <f>葷食菜單!F15</f>
        <v>炒高麗菜</v>
      </c>
      <c r="I14" s="18" t="s">
        <v>137</v>
      </c>
      <c r="J14" s="28">
        <v>70</v>
      </c>
      <c r="K14" s="124">
        <f>J14*340/1000</f>
        <v>23.8</v>
      </c>
      <c r="L14" s="93" t="s">
        <v>203</v>
      </c>
      <c r="M14" s="61" t="str">
        <f>葷食菜單!E16</f>
        <v>彩椒豆干</v>
      </c>
      <c r="N14" s="32" t="s">
        <v>216</v>
      </c>
      <c r="O14" s="28">
        <v>40</v>
      </c>
      <c r="P14" s="124">
        <f>O14*340/1000</f>
        <v>13.6</v>
      </c>
      <c r="Q14" s="93" t="s">
        <v>203</v>
      </c>
      <c r="R14" s="61" t="str">
        <f>葷食菜單!E17</f>
        <v>咖哩花菜肉片</v>
      </c>
      <c r="S14" s="32" t="s">
        <v>161</v>
      </c>
      <c r="T14" s="28">
        <v>22</v>
      </c>
      <c r="U14" s="124">
        <f>T14*340/1000</f>
        <v>7.48</v>
      </c>
      <c r="V14" s="93" t="s">
        <v>203</v>
      </c>
      <c r="W14" s="61" t="str">
        <f>葷食菜單!E18</f>
        <v>玉米炒蛋</v>
      </c>
      <c r="X14" s="18" t="s">
        <v>166</v>
      </c>
      <c r="Y14" s="28">
        <v>38</v>
      </c>
      <c r="Z14" s="124">
        <f>Y14*340/1000</f>
        <v>12.92</v>
      </c>
    </row>
    <row r="15" spans="1:27" s="5" customFormat="1" ht="16.5" customHeight="1">
      <c r="A15" s="62"/>
      <c r="B15" s="66"/>
      <c r="C15" s="61"/>
      <c r="D15" s="51" t="s">
        <v>139</v>
      </c>
      <c r="E15" s="28">
        <v>15</v>
      </c>
      <c r="F15" s="124">
        <f>E15*340/1000</f>
        <v>5.0999999999999996</v>
      </c>
      <c r="G15" s="122"/>
      <c r="H15" s="105"/>
      <c r="I15" s="18" t="s">
        <v>127</v>
      </c>
      <c r="J15" s="28">
        <v>10</v>
      </c>
      <c r="K15" s="124">
        <f>J15*340/1000</f>
        <v>3.4</v>
      </c>
      <c r="L15" s="94"/>
      <c r="M15" s="61"/>
      <c r="N15" s="32" t="s">
        <v>217</v>
      </c>
      <c r="O15" s="28">
        <v>30</v>
      </c>
      <c r="P15" s="124">
        <f>O15*340/1000</f>
        <v>10.199999999999999</v>
      </c>
      <c r="Q15" s="94"/>
      <c r="R15" s="61"/>
      <c r="S15" s="32" t="s">
        <v>188</v>
      </c>
      <c r="T15" s="28">
        <v>20</v>
      </c>
      <c r="U15" s="124">
        <f>T15*340/1000</f>
        <v>6.8</v>
      </c>
      <c r="V15" s="94"/>
      <c r="W15" s="61"/>
      <c r="X15" s="18" t="s">
        <v>123</v>
      </c>
      <c r="Y15" s="28">
        <v>30</v>
      </c>
      <c r="Z15" s="124">
        <f>Y15*340/1000</f>
        <v>10.199999999999999</v>
      </c>
    </row>
    <row r="16" spans="1:27" s="5" customFormat="1" ht="16.2">
      <c r="A16" s="62"/>
      <c r="B16" s="66"/>
      <c r="C16" s="61"/>
      <c r="D16" s="51" t="s">
        <v>140</v>
      </c>
      <c r="E16" s="28">
        <v>1</v>
      </c>
      <c r="F16" s="28">
        <v>1</v>
      </c>
      <c r="G16" s="122"/>
      <c r="H16" s="105"/>
      <c r="I16" s="18"/>
      <c r="J16" s="28"/>
      <c r="K16" s="28"/>
      <c r="L16" s="94"/>
      <c r="M16" s="61"/>
      <c r="N16" s="32" t="s">
        <v>218</v>
      </c>
      <c r="O16" s="28">
        <v>30</v>
      </c>
      <c r="P16" s="124">
        <f>O16*340/1000</f>
        <v>10.199999999999999</v>
      </c>
      <c r="Q16" s="94"/>
      <c r="R16" s="61"/>
      <c r="S16" s="32" t="s">
        <v>179</v>
      </c>
      <c r="T16" s="28">
        <v>35</v>
      </c>
      <c r="U16" s="124">
        <f>T16*340/1000</f>
        <v>11.9</v>
      </c>
      <c r="V16" s="94"/>
      <c r="W16" s="61"/>
      <c r="X16" s="18"/>
      <c r="Y16" s="28"/>
      <c r="Z16" s="28"/>
    </row>
    <row r="17" spans="1:26" s="5" customFormat="1" ht="16.2">
      <c r="A17" s="62"/>
      <c r="B17" s="66"/>
      <c r="C17" s="61"/>
      <c r="D17" s="50" t="s">
        <v>127</v>
      </c>
      <c r="E17" s="28">
        <v>10</v>
      </c>
      <c r="F17" s="124">
        <f>E17*340/1000</f>
        <v>3.4</v>
      </c>
      <c r="G17" s="122"/>
      <c r="H17" s="105"/>
      <c r="I17" s="18"/>
      <c r="J17" s="28"/>
      <c r="K17" s="28"/>
      <c r="L17" s="94"/>
      <c r="M17" s="61"/>
      <c r="N17" s="32"/>
      <c r="O17" s="28"/>
      <c r="P17" s="28"/>
      <c r="Q17" s="94"/>
      <c r="R17" s="61"/>
      <c r="S17" s="32" t="s">
        <v>127</v>
      </c>
      <c r="T17" s="28">
        <v>8</v>
      </c>
      <c r="U17" s="124">
        <f>T17*340/1000</f>
        <v>2.72</v>
      </c>
      <c r="V17" s="94"/>
      <c r="W17" s="61"/>
      <c r="X17" s="18"/>
      <c r="Y17" s="28"/>
      <c r="Z17" s="28"/>
    </row>
    <row r="18" spans="1:26" s="5" customFormat="1" ht="16.5" customHeight="1">
      <c r="A18" s="62"/>
      <c r="B18" s="66"/>
      <c r="C18" s="61"/>
      <c r="D18" s="50" t="s">
        <v>178</v>
      </c>
      <c r="E18" s="28">
        <v>20</v>
      </c>
      <c r="F18" s="124">
        <f>E18*340/1000</f>
        <v>6.8</v>
      </c>
      <c r="G18" s="122"/>
      <c r="H18" s="105"/>
      <c r="I18" s="18"/>
      <c r="J18" s="28"/>
      <c r="K18" s="124"/>
      <c r="L18" s="94"/>
      <c r="M18" s="61"/>
      <c r="N18" s="32"/>
      <c r="O18" s="28"/>
      <c r="P18" s="28"/>
      <c r="Q18" s="94"/>
      <c r="R18" s="61"/>
      <c r="S18" s="32"/>
      <c r="T18" s="28"/>
      <c r="U18" s="28"/>
      <c r="V18" s="94"/>
      <c r="W18" s="61"/>
      <c r="X18" s="18"/>
      <c r="Y18" s="28"/>
      <c r="Z18" s="28"/>
    </row>
    <row r="19" spans="1:26" s="5" customFormat="1" ht="16.2">
      <c r="A19" s="62"/>
      <c r="B19" s="66"/>
      <c r="C19" s="61"/>
      <c r="D19" s="50"/>
      <c r="E19" s="28"/>
      <c r="F19" s="28"/>
      <c r="G19" s="122"/>
      <c r="H19" s="105"/>
      <c r="I19" s="18"/>
      <c r="J19" s="28"/>
      <c r="K19" s="124"/>
      <c r="L19" s="95"/>
      <c r="M19" s="61"/>
      <c r="N19" s="32"/>
      <c r="O19" s="28"/>
      <c r="P19" s="28"/>
      <c r="Q19" s="95"/>
      <c r="R19" s="61"/>
      <c r="S19" s="32"/>
      <c r="T19" s="28"/>
      <c r="U19" s="28"/>
      <c r="V19" s="95"/>
      <c r="W19" s="61"/>
      <c r="X19" s="18"/>
      <c r="Y19" s="28"/>
      <c r="Z19" s="28"/>
    </row>
    <row r="20" spans="1:26" s="5" customFormat="1" ht="16.5" customHeight="1">
      <c r="A20" s="62" t="s">
        <v>24</v>
      </c>
      <c r="B20" s="66" t="s">
        <v>45</v>
      </c>
      <c r="C20" s="61" t="str">
        <f>葷食菜單!F14</f>
        <v>炒青花菜</v>
      </c>
      <c r="D20" s="50" t="s">
        <v>179</v>
      </c>
      <c r="E20" s="28">
        <v>68</v>
      </c>
      <c r="F20" s="124">
        <f>E20*340/1000</f>
        <v>23.12</v>
      </c>
      <c r="G20" s="122"/>
      <c r="H20" s="105"/>
      <c r="I20" s="18"/>
      <c r="J20" s="28"/>
      <c r="K20" s="28"/>
      <c r="L20" s="96" t="s">
        <v>45</v>
      </c>
      <c r="M20" s="61" t="str">
        <f>葷食菜單!F16</f>
        <v>炒大陸妹</v>
      </c>
      <c r="N20" s="32" t="s">
        <v>167</v>
      </c>
      <c r="O20" s="28">
        <v>68</v>
      </c>
      <c r="P20" s="124">
        <f>O20*340/1000</f>
        <v>23.12</v>
      </c>
      <c r="Q20" s="96" t="s">
        <v>45</v>
      </c>
      <c r="R20" s="61" t="str">
        <f>葷食菜單!F17</f>
        <v>有機蔬菜</v>
      </c>
      <c r="S20" s="16" t="s">
        <v>31</v>
      </c>
      <c r="T20" s="28">
        <v>68</v>
      </c>
      <c r="U20" s="124">
        <f>T20*340/1000</f>
        <v>23.12</v>
      </c>
      <c r="V20" s="96" t="s">
        <v>45</v>
      </c>
      <c r="W20" s="61" t="str">
        <f>葷食菜單!F18</f>
        <v>有機蔬菜</v>
      </c>
      <c r="X20" s="16" t="s">
        <v>31</v>
      </c>
      <c r="Y20" s="28">
        <v>68</v>
      </c>
      <c r="Z20" s="124">
        <f>Y20*340/1000</f>
        <v>23.12</v>
      </c>
    </row>
    <row r="21" spans="1:26" s="5" customFormat="1" ht="16.5" customHeight="1">
      <c r="A21" s="62"/>
      <c r="B21" s="66"/>
      <c r="C21" s="61"/>
      <c r="D21" s="49"/>
      <c r="E21" s="28"/>
      <c r="F21" s="28"/>
      <c r="G21" s="123"/>
      <c r="H21" s="106"/>
      <c r="I21" s="53"/>
      <c r="J21" s="28"/>
      <c r="K21" s="28"/>
      <c r="L21" s="96"/>
      <c r="M21" s="61"/>
      <c r="N21" s="32"/>
      <c r="O21" s="28"/>
      <c r="P21" s="28"/>
      <c r="Q21" s="96"/>
      <c r="R21" s="61"/>
      <c r="S21" s="32"/>
      <c r="T21" s="28"/>
      <c r="U21" s="28"/>
      <c r="V21" s="96"/>
      <c r="W21" s="61"/>
      <c r="X21" s="18"/>
      <c r="Y21" s="28"/>
      <c r="Z21" s="28"/>
    </row>
    <row r="22" spans="1:26" s="5" customFormat="1" ht="16.5" customHeight="1">
      <c r="A22" s="62"/>
      <c r="B22" s="66"/>
      <c r="C22" s="61"/>
      <c r="D22" s="49"/>
      <c r="E22" s="28"/>
      <c r="F22" s="28"/>
      <c r="G22" s="93" t="s">
        <v>43</v>
      </c>
      <c r="H22" s="61" t="str">
        <f>葷食菜單!G15</f>
        <v>麵 線 糊</v>
      </c>
      <c r="I22" s="54" t="s">
        <v>214</v>
      </c>
      <c r="J22" s="28">
        <v>75</v>
      </c>
      <c r="K22" s="124">
        <f>J22*340/1000</f>
        <v>25.5</v>
      </c>
      <c r="L22" s="96"/>
      <c r="M22" s="61"/>
      <c r="N22" s="32"/>
      <c r="O22" s="28"/>
      <c r="P22" s="28"/>
      <c r="Q22" s="96"/>
      <c r="R22" s="61"/>
      <c r="S22" s="32"/>
      <c r="T22" s="28"/>
      <c r="U22" s="28"/>
      <c r="V22" s="96"/>
      <c r="W22" s="61"/>
      <c r="X22" s="18"/>
      <c r="Y22" s="28"/>
      <c r="Z22" s="28"/>
    </row>
    <row r="23" spans="1:26" s="5" customFormat="1" ht="16.2">
      <c r="A23" s="62"/>
      <c r="B23" s="66"/>
      <c r="C23" s="61"/>
      <c r="D23" s="52"/>
      <c r="E23" s="28"/>
      <c r="F23" s="28"/>
      <c r="G23" s="94"/>
      <c r="H23" s="61"/>
      <c r="I23" s="18" t="s">
        <v>139</v>
      </c>
      <c r="J23" s="28">
        <v>12</v>
      </c>
      <c r="K23" s="124">
        <f>J23*340/1000</f>
        <v>4.08</v>
      </c>
      <c r="L23" s="96"/>
      <c r="M23" s="61"/>
      <c r="N23" s="32"/>
      <c r="O23" s="28"/>
      <c r="P23" s="28"/>
      <c r="Q23" s="96"/>
      <c r="R23" s="61"/>
      <c r="S23" s="32"/>
      <c r="T23" s="28"/>
      <c r="U23" s="28"/>
      <c r="V23" s="96"/>
      <c r="W23" s="61"/>
      <c r="X23" s="18"/>
      <c r="Y23" s="28"/>
      <c r="Z23" s="28"/>
    </row>
    <row r="24" spans="1:26" s="5" customFormat="1" ht="15.75" customHeight="1">
      <c r="A24" s="62" t="s">
        <v>25</v>
      </c>
      <c r="B24" s="66" t="s">
        <v>44</v>
      </c>
      <c r="C24" s="61" t="str">
        <f>葷食菜單!G14</f>
        <v>扁 蒲 湯</v>
      </c>
      <c r="D24" s="52" t="s">
        <v>180</v>
      </c>
      <c r="E24" s="28">
        <v>67</v>
      </c>
      <c r="F24" s="124">
        <f>E24*340/1000</f>
        <v>22.78</v>
      </c>
      <c r="G24" s="94"/>
      <c r="H24" s="61"/>
      <c r="I24" s="18" t="s">
        <v>142</v>
      </c>
      <c r="J24" s="28">
        <v>1</v>
      </c>
      <c r="K24" s="28">
        <v>1</v>
      </c>
      <c r="L24" s="93" t="s">
        <v>43</v>
      </c>
      <c r="M24" s="61" t="str">
        <f>葷食菜單!G16</f>
        <v>豆薯蛋花</v>
      </c>
      <c r="N24" s="32" t="s">
        <v>186</v>
      </c>
      <c r="O24" s="28">
        <v>30</v>
      </c>
      <c r="P24" s="124">
        <f>O24*340/1000</f>
        <v>10.199999999999999</v>
      </c>
      <c r="Q24" s="93" t="s">
        <v>43</v>
      </c>
      <c r="R24" s="61" t="str">
        <f>葷食菜單!G17</f>
        <v>枸杞冬瓜</v>
      </c>
      <c r="S24" s="32" t="s">
        <v>152</v>
      </c>
      <c r="T24" s="28">
        <v>44</v>
      </c>
      <c r="U24" s="124">
        <f>T24*340/1000</f>
        <v>14.96</v>
      </c>
      <c r="V24" s="93" t="s">
        <v>43</v>
      </c>
      <c r="W24" s="61" t="str">
        <f>葷食菜單!G18</f>
        <v>綠豆西谷米甜湯</v>
      </c>
      <c r="X24" s="18" t="s">
        <v>191</v>
      </c>
      <c r="Y24" s="28">
        <v>15</v>
      </c>
      <c r="Z24" s="124">
        <f>Y24*340/1000</f>
        <v>5.0999999999999996</v>
      </c>
    </row>
    <row r="25" spans="1:26" s="5" customFormat="1" ht="15.75" customHeight="1">
      <c r="A25" s="62"/>
      <c r="B25" s="66"/>
      <c r="C25" s="61"/>
      <c r="D25" s="52" t="s">
        <v>130</v>
      </c>
      <c r="E25" s="28">
        <v>1</v>
      </c>
      <c r="F25" s="124">
        <v>1</v>
      </c>
      <c r="G25" s="94"/>
      <c r="H25" s="61"/>
      <c r="I25" s="18" t="s">
        <v>133</v>
      </c>
      <c r="J25" s="28">
        <v>2</v>
      </c>
      <c r="K25" s="124">
        <f>J25*340/1000</f>
        <v>0.68</v>
      </c>
      <c r="L25" s="94"/>
      <c r="M25" s="61"/>
      <c r="N25" s="32" t="s">
        <v>123</v>
      </c>
      <c r="O25" s="28">
        <v>4</v>
      </c>
      <c r="P25" s="124">
        <f>O25*340/1000</f>
        <v>1.36</v>
      </c>
      <c r="Q25" s="94"/>
      <c r="R25" s="61"/>
      <c r="S25" s="32" t="s">
        <v>189</v>
      </c>
      <c r="T25" s="28">
        <v>0.3</v>
      </c>
      <c r="U25" s="28">
        <v>0.3</v>
      </c>
      <c r="V25" s="94"/>
      <c r="W25" s="61"/>
      <c r="X25" s="18" t="s">
        <v>192</v>
      </c>
      <c r="Y25" s="28">
        <v>5</v>
      </c>
      <c r="Z25" s="124">
        <f>Y25*340/1000</f>
        <v>1.7</v>
      </c>
    </row>
    <row r="26" spans="1:26" s="5" customFormat="1" ht="16.2">
      <c r="A26" s="62"/>
      <c r="B26" s="66"/>
      <c r="C26" s="61"/>
      <c r="D26" s="52"/>
      <c r="E26" s="28"/>
      <c r="F26" s="28"/>
      <c r="G26" s="94"/>
      <c r="H26" s="61"/>
      <c r="I26" s="18"/>
      <c r="J26" s="28"/>
      <c r="K26" s="28"/>
      <c r="L26" s="94"/>
      <c r="M26" s="61"/>
      <c r="N26" s="32"/>
      <c r="O26" s="28"/>
      <c r="P26" s="28"/>
      <c r="Q26" s="94"/>
      <c r="R26" s="61"/>
      <c r="S26" s="32"/>
      <c r="T26" s="28"/>
      <c r="U26" s="124"/>
      <c r="V26" s="94"/>
      <c r="W26" s="61"/>
      <c r="X26" s="18"/>
      <c r="Y26" s="28"/>
      <c r="Z26" s="28"/>
    </row>
    <row r="27" spans="1:26" s="5" customFormat="1" ht="16.2">
      <c r="A27" s="62"/>
      <c r="B27" s="66"/>
      <c r="C27" s="61"/>
      <c r="D27" s="50"/>
      <c r="E27" s="28"/>
      <c r="F27" s="28"/>
      <c r="G27" s="95"/>
      <c r="H27" s="61"/>
      <c r="I27" s="18"/>
      <c r="J27" s="28"/>
      <c r="K27" s="42"/>
      <c r="L27" s="95"/>
      <c r="M27" s="61"/>
      <c r="N27" s="32"/>
      <c r="O27" s="28"/>
      <c r="P27" s="42"/>
      <c r="Q27" s="95"/>
      <c r="R27" s="61"/>
      <c r="S27" s="32"/>
      <c r="T27" s="28"/>
      <c r="U27" s="39"/>
      <c r="V27" s="95"/>
      <c r="W27" s="61"/>
      <c r="X27" s="18"/>
      <c r="Y27" s="28"/>
      <c r="Z27" s="28"/>
    </row>
    <row r="28" spans="1:26" s="9" customFormat="1" ht="18" customHeight="1">
      <c r="A28" s="8" t="s">
        <v>15</v>
      </c>
      <c r="B28" s="7"/>
      <c r="C28" s="19"/>
      <c r="D28" s="7"/>
      <c r="E28" s="7"/>
      <c r="F28" s="44"/>
      <c r="G28" s="37" t="s">
        <v>36</v>
      </c>
      <c r="H28" s="8" t="s">
        <v>36</v>
      </c>
      <c r="I28" s="19"/>
      <c r="J28" s="19"/>
      <c r="K28" s="43"/>
      <c r="L28" s="38"/>
      <c r="M28" s="19"/>
      <c r="N28" s="20"/>
      <c r="O28" s="19"/>
      <c r="P28" s="43"/>
      <c r="Q28" s="38"/>
      <c r="R28" s="19"/>
      <c r="S28" s="19"/>
      <c r="T28" s="19"/>
      <c r="U28" s="40"/>
      <c r="V28" s="38"/>
      <c r="W28" s="19"/>
      <c r="X28" s="20"/>
      <c r="Y28" s="19"/>
      <c r="Z28" s="21"/>
    </row>
    <row r="29" spans="1:26" s="9" customFormat="1" ht="18" customHeight="1">
      <c r="A29" s="8" t="s">
        <v>30</v>
      </c>
      <c r="B29" s="7"/>
      <c r="C29" s="19"/>
      <c r="D29" s="7"/>
      <c r="E29" s="7"/>
      <c r="F29" s="44"/>
      <c r="G29" s="36"/>
      <c r="H29" s="19"/>
      <c r="I29" s="20"/>
      <c r="J29" s="19"/>
      <c r="K29" s="43"/>
      <c r="L29" s="37" t="s">
        <v>46</v>
      </c>
      <c r="M29" s="48" t="s">
        <v>51</v>
      </c>
      <c r="N29" s="20"/>
      <c r="O29" s="19"/>
      <c r="P29" s="43"/>
      <c r="Q29" s="38"/>
      <c r="R29" s="19"/>
      <c r="S29" s="20"/>
      <c r="T29" s="19"/>
      <c r="U29" s="40"/>
      <c r="V29" s="38"/>
      <c r="W29" s="19"/>
      <c r="X29" s="20"/>
      <c r="Y29" s="19"/>
      <c r="Z29" s="21"/>
    </row>
    <row r="30" spans="1:26" s="9" customFormat="1" ht="19.95" customHeight="1">
      <c r="A30" s="60" t="s">
        <v>14</v>
      </c>
      <c r="B30" s="67" t="s">
        <v>37</v>
      </c>
      <c r="C30" s="64"/>
      <c r="D30" s="64"/>
      <c r="E30" s="65"/>
      <c r="F30" s="22">
        <v>6.4</v>
      </c>
      <c r="G30" s="63" t="s">
        <v>37</v>
      </c>
      <c r="H30" s="64"/>
      <c r="I30" s="64"/>
      <c r="J30" s="65"/>
      <c r="K30" s="22">
        <v>5.5</v>
      </c>
      <c r="L30" s="63" t="s">
        <v>37</v>
      </c>
      <c r="M30" s="64"/>
      <c r="N30" s="64"/>
      <c r="O30" s="65"/>
      <c r="P30" s="22">
        <v>5.7</v>
      </c>
      <c r="Q30" s="63" t="s">
        <v>37</v>
      </c>
      <c r="R30" s="64"/>
      <c r="S30" s="64"/>
      <c r="T30" s="65"/>
      <c r="U30" s="22">
        <v>5.5</v>
      </c>
      <c r="V30" s="63" t="s">
        <v>37</v>
      </c>
      <c r="W30" s="64"/>
      <c r="X30" s="64"/>
      <c r="Y30" s="65"/>
      <c r="Z30" s="26">
        <v>6.9</v>
      </c>
    </row>
    <row r="31" spans="1:26" s="9" customFormat="1" ht="19.95" customHeight="1">
      <c r="A31" s="60"/>
      <c r="B31" s="67" t="s">
        <v>38</v>
      </c>
      <c r="C31" s="64"/>
      <c r="D31" s="64"/>
      <c r="E31" s="65"/>
      <c r="F31" s="22">
        <v>3</v>
      </c>
      <c r="G31" s="63" t="s">
        <v>38</v>
      </c>
      <c r="H31" s="64"/>
      <c r="I31" s="64"/>
      <c r="J31" s="65"/>
      <c r="K31" s="22">
        <v>3</v>
      </c>
      <c r="L31" s="63" t="s">
        <v>38</v>
      </c>
      <c r="M31" s="64"/>
      <c r="N31" s="64"/>
      <c r="O31" s="65"/>
      <c r="P31" s="22">
        <v>3</v>
      </c>
      <c r="Q31" s="63" t="s">
        <v>38</v>
      </c>
      <c r="R31" s="64"/>
      <c r="S31" s="64"/>
      <c r="T31" s="65"/>
      <c r="U31" s="22">
        <v>3</v>
      </c>
      <c r="V31" s="63" t="s">
        <v>38</v>
      </c>
      <c r="W31" s="64"/>
      <c r="X31" s="64"/>
      <c r="Y31" s="65"/>
      <c r="Z31" s="26">
        <v>3</v>
      </c>
    </row>
    <row r="32" spans="1:26" s="9" customFormat="1" ht="19.95" customHeight="1">
      <c r="A32" s="60"/>
      <c r="B32" s="67" t="s">
        <v>39</v>
      </c>
      <c r="C32" s="64"/>
      <c r="D32" s="64"/>
      <c r="E32" s="65"/>
      <c r="F32" s="22">
        <v>1.7</v>
      </c>
      <c r="G32" s="63" t="s">
        <v>39</v>
      </c>
      <c r="H32" s="64"/>
      <c r="I32" s="64"/>
      <c r="J32" s="65"/>
      <c r="K32" s="22">
        <v>1.3</v>
      </c>
      <c r="L32" s="63" t="s">
        <v>39</v>
      </c>
      <c r="M32" s="64"/>
      <c r="N32" s="64"/>
      <c r="O32" s="65"/>
      <c r="P32" s="22">
        <v>1.7</v>
      </c>
      <c r="Q32" s="63" t="s">
        <v>39</v>
      </c>
      <c r="R32" s="64"/>
      <c r="S32" s="64"/>
      <c r="T32" s="65"/>
      <c r="U32" s="22">
        <v>2.1</v>
      </c>
      <c r="V32" s="63" t="s">
        <v>39</v>
      </c>
      <c r="W32" s="64"/>
      <c r="X32" s="64"/>
      <c r="Y32" s="65"/>
      <c r="Z32" s="26">
        <v>1.7</v>
      </c>
    </row>
    <row r="33" spans="1:36" s="9" customFormat="1" ht="19.95" customHeight="1">
      <c r="A33" s="60"/>
      <c r="B33" s="67" t="s">
        <v>40</v>
      </c>
      <c r="C33" s="64"/>
      <c r="D33" s="64"/>
      <c r="E33" s="65"/>
      <c r="F33" s="22">
        <v>0</v>
      </c>
      <c r="G33" s="63" t="s">
        <v>40</v>
      </c>
      <c r="H33" s="64"/>
      <c r="I33" s="64"/>
      <c r="J33" s="65"/>
      <c r="K33" s="22">
        <v>0</v>
      </c>
      <c r="L33" s="63" t="s">
        <v>40</v>
      </c>
      <c r="M33" s="64"/>
      <c r="N33" s="64"/>
      <c r="O33" s="65"/>
      <c r="P33" s="22">
        <v>0</v>
      </c>
      <c r="Q33" s="63" t="s">
        <v>40</v>
      </c>
      <c r="R33" s="64"/>
      <c r="S33" s="64"/>
      <c r="T33" s="65"/>
      <c r="U33" s="22">
        <v>0</v>
      </c>
      <c r="V33" s="63" t="s">
        <v>40</v>
      </c>
      <c r="W33" s="64"/>
      <c r="X33" s="64"/>
      <c r="Y33" s="65"/>
      <c r="Z33" s="26">
        <v>0</v>
      </c>
    </row>
    <row r="34" spans="1:36" s="9" customFormat="1" ht="19.95" customHeight="1">
      <c r="A34" s="60"/>
      <c r="B34" s="67" t="s">
        <v>41</v>
      </c>
      <c r="C34" s="64"/>
      <c r="D34" s="64"/>
      <c r="E34" s="65"/>
      <c r="F34" s="22">
        <v>0</v>
      </c>
      <c r="G34" s="63" t="s">
        <v>41</v>
      </c>
      <c r="H34" s="64"/>
      <c r="I34" s="64"/>
      <c r="J34" s="65"/>
      <c r="K34" s="22">
        <v>1</v>
      </c>
      <c r="L34" s="63" t="s">
        <v>41</v>
      </c>
      <c r="M34" s="64"/>
      <c r="N34" s="64"/>
      <c r="O34" s="65"/>
      <c r="P34" s="22">
        <v>0</v>
      </c>
      <c r="Q34" s="63" t="s">
        <v>41</v>
      </c>
      <c r="R34" s="64"/>
      <c r="S34" s="64"/>
      <c r="T34" s="65"/>
      <c r="U34" s="22">
        <v>0</v>
      </c>
      <c r="V34" s="63" t="s">
        <v>41</v>
      </c>
      <c r="W34" s="64"/>
      <c r="X34" s="64"/>
      <c r="Y34" s="65"/>
      <c r="Z34" s="26">
        <v>0</v>
      </c>
    </row>
    <row r="35" spans="1:36" s="9" customFormat="1" ht="19.95" customHeight="1">
      <c r="A35" s="60"/>
      <c r="B35" s="67" t="s">
        <v>42</v>
      </c>
      <c r="C35" s="64"/>
      <c r="D35" s="64"/>
      <c r="E35" s="65"/>
      <c r="F35" s="22">
        <v>2.8</v>
      </c>
      <c r="G35" s="63" t="s">
        <v>42</v>
      </c>
      <c r="H35" s="64"/>
      <c r="I35" s="64"/>
      <c r="J35" s="65"/>
      <c r="K35" s="22">
        <v>2.5</v>
      </c>
      <c r="L35" s="63" t="s">
        <v>42</v>
      </c>
      <c r="M35" s="64"/>
      <c r="N35" s="64"/>
      <c r="O35" s="65"/>
      <c r="P35" s="22">
        <v>3.6</v>
      </c>
      <c r="Q35" s="63" t="s">
        <v>42</v>
      </c>
      <c r="R35" s="64"/>
      <c r="S35" s="64"/>
      <c r="T35" s="65"/>
      <c r="U35" s="22">
        <v>2.6</v>
      </c>
      <c r="V35" s="63" t="s">
        <v>42</v>
      </c>
      <c r="W35" s="64"/>
      <c r="X35" s="64"/>
      <c r="Y35" s="65"/>
      <c r="Z35" s="26">
        <v>2.8</v>
      </c>
    </row>
    <row r="36" spans="1:36" s="9" customFormat="1" ht="19.5" customHeight="1">
      <c r="A36" s="60"/>
      <c r="B36" s="67" t="s">
        <v>13</v>
      </c>
      <c r="C36" s="64"/>
      <c r="D36" s="64"/>
      <c r="E36" s="65"/>
      <c r="F36" s="23">
        <f>F30*68+F31*45+F32*25+F34*60+F35*75+F33*130</f>
        <v>822.7</v>
      </c>
      <c r="G36" s="63" t="s">
        <v>13</v>
      </c>
      <c r="H36" s="64"/>
      <c r="I36" s="64"/>
      <c r="J36" s="65"/>
      <c r="K36" s="23">
        <f>K30*68+K31*45+K32*25+K34*60+K35*75+K33*130</f>
        <v>789</v>
      </c>
      <c r="L36" s="63" t="s">
        <v>13</v>
      </c>
      <c r="M36" s="64"/>
      <c r="N36" s="64"/>
      <c r="O36" s="65"/>
      <c r="P36" s="23">
        <f>P30*68+P31*45+P32*25+P34*60+P35*75+P33*130</f>
        <v>835.1</v>
      </c>
      <c r="Q36" s="63" t="s">
        <v>13</v>
      </c>
      <c r="R36" s="64"/>
      <c r="S36" s="64"/>
      <c r="T36" s="65"/>
      <c r="U36" s="23">
        <f>U30*68+U31*45+U32*25+U34*60+U35*75+U33*130</f>
        <v>756.5</v>
      </c>
      <c r="V36" s="63" t="s">
        <v>13</v>
      </c>
      <c r="W36" s="64"/>
      <c r="X36" s="64"/>
      <c r="Y36" s="65"/>
      <c r="Z36" s="27">
        <f>Z30*68+Z31*45+Z32*25+Z34*60+Z35*75+Z33*130</f>
        <v>856.7</v>
      </c>
    </row>
    <row r="37" spans="1:36" s="9" customFormat="1" ht="26.25" customHeight="1">
      <c r="A37" s="89" t="s">
        <v>12</v>
      </c>
      <c r="B37" s="89"/>
      <c r="C37" s="97"/>
      <c r="D37" s="98"/>
      <c r="E37" s="98"/>
      <c r="F37" s="98"/>
      <c r="G37" s="88" t="s">
        <v>12</v>
      </c>
      <c r="H37" s="89"/>
      <c r="I37" s="97"/>
      <c r="J37" s="98"/>
      <c r="K37" s="100"/>
      <c r="L37" s="88" t="s">
        <v>12</v>
      </c>
      <c r="M37" s="89"/>
      <c r="N37" s="97"/>
      <c r="O37" s="98"/>
      <c r="P37" s="100"/>
      <c r="Q37" s="88" t="s">
        <v>12</v>
      </c>
      <c r="R37" s="89"/>
      <c r="S37" s="97"/>
      <c r="T37" s="98"/>
      <c r="U37" s="98"/>
      <c r="V37" s="88" t="s">
        <v>12</v>
      </c>
      <c r="W37" s="89"/>
      <c r="X37" s="97"/>
      <c r="Y37" s="98"/>
      <c r="Z37" s="99"/>
      <c r="AI37" s="11"/>
      <c r="AJ37" s="10"/>
    </row>
    <row r="38" spans="1:36" s="9" customFormat="1" ht="24.75" customHeight="1">
      <c r="A38" s="12" t="s">
        <v>11</v>
      </c>
      <c r="B38" s="12"/>
      <c r="C38" s="11"/>
      <c r="H38" s="13" t="s">
        <v>10</v>
      </c>
      <c r="I38" s="13"/>
      <c r="L38" s="13"/>
      <c r="M38" s="13"/>
      <c r="O38" s="13" t="s">
        <v>9</v>
      </c>
      <c r="P38" s="13"/>
      <c r="Q38" s="13"/>
      <c r="R38" s="13"/>
      <c r="U38" s="13" t="s">
        <v>8</v>
      </c>
      <c r="V38" s="13"/>
      <c r="W38" s="1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H22:H27"/>
    <mergeCell ref="G22:G27"/>
    <mergeCell ref="L20:L23"/>
    <mergeCell ref="M20:M23"/>
    <mergeCell ref="Q20:Q23"/>
    <mergeCell ref="R20:R23"/>
    <mergeCell ref="V20:V23"/>
    <mergeCell ref="W20:W23"/>
    <mergeCell ref="G14:G21"/>
    <mergeCell ref="H14:H21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L5:M7"/>
    <mergeCell ref="Q5:R7"/>
    <mergeCell ref="H5:H8"/>
    <mergeCell ref="H9:H13"/>
    <mergeCell ref="G5:G8"/>
    <mergeCell ref="G9:G13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D4B-DC6B-4167-B8BE-CEFBFDC71914}">
  <sheetPr>
    <pageSetUpPr fitToPage="1"/>
  </sheetPr>
  <dimension ref="A1:AJ38"/>
  <sheetViews>
    <sheetView zoomScale="60" zoomScaleNormal="60" workbookViewId="0">
      <selection activeCell="J17" sqref="J17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4" customWidth="1"/>
    <col min="13" max="16" width="7.77734375" style="5" customWidth="1"/>
    <col min="17" max="17" width="6.44140625" style="24" customWidth="1"/>
    <col min="18" max="21" width="7.77734375" style="5" customWidth="1"/>
    <col min="22" max="22" width="6.44140625" style="24" customWidth="1"/>
    <col min="23" max="26" width="7.77734375" style="5" customWidth="1"/>
    <col min="27" max="16384" width="9" style="1"/>
  </cols>
  <sheetData>
    <row r="1" spans="1:27" ht="24.6">
      <c r="A1" s="45"/>
      <c r="B1" s="45"/>
      <c r="C1" s="46"/>
      <c r="D1" s="46"/>
      <c r="E1" s="46"/>
      <c r="F1" s="46"/>
      <c r="G1" s="46"/>
      <c r="H1" s="102" t="str">
        <f>葷食菜單!A1</f>
        <v>屏東縣立萬新國民中學</v>
      </c>
      <c r="I1" s="102"/>
      <c r="J1" s="102"/>
      <c r="K1" s="102"/>
      <c r="L1" s="102"/>
      <c r="M1" s="101" t="str">
        <f>葷食菜單!E1</f>
        <v>115年</v>
      </c>
      <c r="N1" s="101"/>
      <c r="O1" s="101" t="str">
        <f>葷食菜單!F1</f>
        <v>4月份</v>
      </c>
      <c r="P1" s="101"/>
      <c r="Q1" s="47" t="s">
        <v>54</v>
      </c>
      <c r="R1" s="47"/>
      <c r="S1" s="46"/>
      <c r="T1" s="46"/>
      <c r="U1" s="46"/>
      <c r="V1" s="46"/>
      <c r="W1" s="46"/>
      <c r="X1" s="46"/>
      <c r="Y1" s="46"/>
      <c r="Z1" s="46"/>
    </row>
    <row r="2" spans="1:27" ht="21">
      <c r="A2" s="17" t="s">
        <v>221</v>
      </c>
      <c r="B2" s="17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16</v>
      </c>
      <c r="O2" s="2"/>
      <c r="P2" s="2"/>
      <c r="Q2" s="2"/>
      <c r="R2" s="2"/>
      <c r="S2" s="68" t="s">
        <v>17</v>
      </c>
      <c r="T2" s="68"/>
      <c r="U2" s="68"/>
      <c r="V2" s="68"/>
      <c r="W2" s="68"/>
      <c r="X2" s="68"/>
      <c r="Y2" s="68"/>
      <c r="Z2" s="68"/>
    </row>
    <row r="3" spans="1:27" ht="16.2">
      <c r="A3" s="29" t="s">
        <v>18</v>
      </c>
      <c r="B3" s="87">
        <f>葷食菜單!A19</f>
        <v>46139</v>
      </c>
      <c r="C3" s="70"/>
      <c r="D3" s="71"/>
      <c r="E3" s="76">
        <f>B3</f>
        <v>46139</v>
      </c>
      <c r="F3" s="78"/>
      <c r="G3" s="69">
        <f>B3+1</f>
        <v>46140</v>
      </c>
      <c r="H3" s="70"/>
      <c r="I3" s="71"/>
      <c r="J3" s="76">
        <f>G3</f>
        <v>46140</v>
      </c>
      <c r="K3" s="77"/>
      <c r="L3" s="69">
        <f>G3+1</f>
        <v>46141</v>
      </c>
      <c r="M3" s="70"/>
      <c r="N3" s="71"/>
      <c r="O3" s="76">
        <f>L3</f>
        <v>46141</v>
      </c>
      <c r="P3" s="77"/>
      <c r="Q3" s="69">
        <f>L3+1</f>
        <v>46142</v>
      </c>
      <c r="R3" s="70"/>
      <c r="S3" s="71"/>
      <c r="T3" s="76">
        <f>Q3</f>
        <v>46142</v>
      </c>
      <c r="U3" s="78"/>
      <c r="V3" s="69"/>
      <c r="W3" s="70"/>
      <c r="X3" s="71"/>
      <c r="Y3" s="76"/>
      <c r="Z3" s="103"/>
    </row>
    <row r="4" spans="1:27" s="3" customFormat="1" ht="16.2">
      <c r="A4" s="29" t="s">
        <v>19</v>
      </c>
      <c r="B4" s="79" t="s">
        <v>35</v>
      </c>
      <c r="C4" s="80"/>
      <c r="D4" s="30" t="s">
        <v>20</v>
      </c>
      <c r="E4" s="31" t="s">
        <v>21</v>
      </c>
      <c r="F4" s="35" t="s">
        <v>22</v>
      </c>
      <c r="G4" s="74" t="s">
        <v>34</v>
      </c>
      <c r="H4" s="75"/>
      <c r="I4" s="30" t="s">
        <v>20</v>
      </c>
      <c r="J4" s="31" t="s">
        <v>21</v>
      </c>
      <c r="K4" s="41" t="s">
        <v>22</v>
      </c>
      <c r="L4" s="74" t="s">
        <v>34</v>
      </c>
      <c r="M4" s="75"/>
      <c r="N4" s="30" t="s">
        <v>20</v>
      </c>
      <c r="O4" s="31" t="s">
        <v>21</v>
      </c>
      <c r="P4" s="41" t="s">
        <v>22</v>
      </c>
      <c r="Q4" s="74" t="s">
        <v>34</v>
      </c>
      <c r="R4" s="75"/>
      <c r="S4" s="30" t="s">
        <v>20</v>
      </c>
      <c r="T4" s="31" t="s">
        <v>21</v>
      </c>
      <c r="U4" s="35" t="s">
        <v>22</v>
      </c>
      <c r="V4" s="74"/>
      <c r="W4" s="75"/>
      <c r="X4" s="30"/>
      <c r="Y4" s="31"/>
      <c r="Z4" s="30"/>
      <c r="AA4" s="4"/>
    </row>
    <row r="5" spans="1:27" s="3" customFormat="1" ht="16.5" customHeight="1">
      <c r="A5" s="66" t="s">
        <v>27</v>
      </c>
      <c r="B5" s="61" t="str">
        <f>葷食菜單!C19</f>
        <v>白米飯</v>
      </c>
      <c r="C5" s="61"/>
      <c r="D5" s="55" t="s">
        <v>118</v>
      </c>
      <c r="E5" s="28">
        <v>110</v>
      </c>
      <c r="F5" s="124">
        <f>E5*340/1000</f>
        <v>37.4</v>
      </c>
      <c r="G5" s="107" t="s">
        <v>43</v>
      </c>
      <c r="H5" s="104" t="str">
        <f>葷食菜單!D20</f>
        <v>飯 湯</v>
      </c>
      <c r="I5" s="18" t="s">
        <v>139</v>
      </c>
      <c r="J5" s="28">
        <v>32</v>
      </c>
      <c r="K5" s="124">
        <f>J5*340/1000</f>
        <v>10.88</v>
      </c>
      <c r="L5" s="81" t="str">
        <f>葷食菜單!C21</f>
        <v>糙米飯</v>
      </c>
      <c r="M5" s="82"/>
      <c r="N5" s="32" t="s">
        <v>118</v>
      </c>
      <c r="O5" s="28">
        <v>73</v>
      </c>
      <c r="P5" s="124">
        <f>O5*340/1000</f>
        <v>24.82</v>
      </c>
      <c r="Q5" s="81" t="str">
        <f>葷食菜單!C22</f>
        <v>海苔飯</v>
      </c>
      <c r="R5" s="82"/>
      <c r="S5" s="32" t="s">
        <v>118</v>
      </c>
      <c r="T5" s="28">
        <v>110</v>
      </c>
      <c r="U5" s="124">
        <f>T5*340/1000</f>
        <v>37.4</v>
      </c>
      <c r="V5" s="81"/>
      <c r="W5" s="82"/>
      <c r="X5" s="18"/>
      <c r="Y5" s="28"/>
      <c r="Z5" s="28"/>
      <c r="AA5" s="4"/>
    </row>
    <row r="6" spans="1:27" s="3" customFormat="1" ht="16.2">
      <c r="A6" s="62"/>
      <c r="B6" s="61"/>
      <c r="C6" s="61"/>
      <c r="D6" s="55"/>
      <c r="E6" s="28"/>
      <c r="F6" s="28"/>
      <c r="G6" s="108"/>
      <c r="H6" s="105"/>
      <c r="I6" s="18" t="s">
        <v>120</v>
      </c>
      <c r="J6" s="28">
        <v>37</v>
      </c>
      <c r="K6" s="124">
        <f>J6*340/1000</f>
        <v>12.58</v>
      </c>
      <c r="L6" s="83"/>
      <c r="M6" s="84"/>
      <c r="N6" s="32" t="s">
        <v>131</v>
      </c>
      <c r="O6" s="28">
        <v>37</v>
      </c>
      <c r="P6" s="124">
        <f>O6*340/1000</f>
        <v>12.58</v>
      </c>
      <c r="Q6" s="83"/>
      <c r="R6" s="84"/>
      <c r="S6" s="32" t="s">
        <v>198</v>
      </c>
      <c r="T6" s="28">
        <v>1</v>
      </c>
      <c r="U6" s="28">
        <v>1</v>
      </c>
      <c r="V6" s="83"/>
      <c r="W6" s="84"/>
      <c r="X6" s="18"/>
      <c r="Y6" s="28"/>
      <c r="Z6" s="28"/>
      <c r="AA6" s="4"/>
    </row>
    <row r="7" spans="1:27" s="3" customFormat="1" ht="16.2">
      <c r="A7" s="62"/>
      <c r="B7" s="61"/>
      <c r="C7" s="61"/>
      <c r="D7" s="55"/>
      <c r="E7" s="28"/>
      <c r="F7" s="28"/>
      <c r="G7" s="108"/>
      <c r="H7" s="105"/>
      <c r="I7" s="18" t="s">
        <v>160</v>
      </c>
      <c r="J7" s="28">
        <v>20</v>
      </c>
      <c r="K7" s="124">
        <f>J7*340/1000</f>
        <v>6.8</v>
      </c>
      <c r="L7" s="85"/>
      <c r="M7" s="86"/>
      <c r="N7" s="32"/>
      <c r="O7" s="28"/>
      <c r="P7" s="28"/>
      <c r="Q7" s="85"/>
      <c r="R7" s="86"/>
      <c r="S7" s="32"/>
      <c r="T7" s="28"/>
      <c r="U7" s="28"/>
      <c r="V7" s="85"/>
      <c r="W7" s="86"/>
      <c r="X7" s="18"/>
      <c r="Y7" s="28"/>
      <c r="Z7" s="28"/>
      <c r="AA7" s="4"/>
    </row>
    <row r="8" spans="1:27" s="5" customFormat="1" ht="16.5" customHeight="1">
      <c r="A8" s="66" t="s">
        <v>26</v>
      </c>
      <c r="B8" s="66" t="s">
        <v>205</v>
      </c>
      <c r="C8" s="61" t="str">
        <f>葷食菜單!D19</f>
        <v>泰式雞丁</v>
      </c>
      <c r="D8" s="55" t="s">
        <v>120</v>
      </c>
      <c r="E8" s="28">
        <v>90</v>
      </c>
      <c r="F8" s="124">
        <f>E8*340/1000</f>
        <v>30.6</v>
      </c>
      <c r="G8" s="108"/>
      <c r="H8" s="105"/>
      <c r="I8" s="18" t="s">
        <v>137</v>
      </c>
      <c r="J8" s="28">
        <v>52</v>
      </c>
      <c r="K8" s="124">
        <f>J8*340/1000</f>
        <v>17.68</v>
      </c>
      <c r="L8" s="93" t="s">
        <v>205</v>
      </c>
      <c r="M8" s="61" t="str">
        <f>葷食菜單!D21</f>
        <v>咖 哩 肉</v>
      </c>
      <c r="N8" s="32" t="s">
        <v>154</v>
      </c>
      <c r="O8" s="28">
        <v>60</v>
      </c>
      <c r="P8" s="124">
        <f>O8*340/1000</f>
        <v>20.399999999999999</v>
      </c>
      <c r="Q8" s="93" t="s">
        <v>205</v>
      </c>
      <c r="R8" s="61" t="str">
        <f>葷食菜單!D22</f>
        <v>瓜仔肉燥</v>
      </c>
      <c r="S8" s="32" t="s">
        <v>165</v>
      </c>
      <c r="T8" s="28">
        <v>40</v>
      </c>
      <c r="U8" s="124">
        <f>T8*340/1000</f>
        <v>13.6</v>
      </c>
      <c r="V8" s="93"/>
      <c r="W8" s="61"/>
      <c r="X8" s="18"/>
      <c r="Y8" s="28"/>
      <c r="Z8" s="28"/>
    </row>
    <row r="9" spans="1:27" s="5" customFormat="1" ht="16.2">
      <c r="A9" s="62"/>
      <c r="B9" s="66"/>
      <c r="C9" s="61"/>
      <c r="D9" s="55" t="s">
        <v>193</v>
      </c>
      <c r="E9" s="28">
        <v>40</v>
      </c>
      <c r="F9" s="124">
        <f>E9*340/1000</f>
        <v>13.6</v>
      </c>
      <c r="G9" s="108"/>
      <c r="H9" s="105"/>
      <c r="I9" s="18" t="s">
        <v>125</v>
      </c>
      <c r="J9" s="28">
        <v>30</v>
      </c>
      <c r="K9" s="124">
        <f>J9*340/1000</f>
        <v>10.199999999999999</v>
      </c>
      <c r="L9" s="94"/>
      <c r="M9" s="61"/>
      <c r="N9" s="32" t="s">
        <v>121</v>
      </c>
      <c r="O9" s="28">
        <v>35</v>
      </c>
      <c r="P9" s="124">
        <f>O9*340/1000</f>
        <v>11.9</v>
      </c>
      <c r="Q9" s="94"/>
      <c r="R9" s="61"/>
      <c r="S9" s="32" t="s">
        <v>199</v>
      </c>
      <c r="T9" s="28">
        <v>18</v>
      </c>
      <c r="U9" s="124">
        <f>T9*340/1000</f>
        <v>6.12</v>
      </c>
      <c r="V9" s="94"/>
      <c r="W9" s="61"/>
      <c r="X9" s="18"/>
      <c r="Y9" s="28"/>
      <c r="Z9" s="28"/>
    </row>
    <row r="10" spans="1:27" s="5" customFormat="1" ht="16.2">
      <c r="A10" s="62"/>
      <c r="B10" s="66"/>
      <c r="C10" s="61"/>
      <c r="D10" s="55" t="s">
        <v>127</v>
      </c>
      <c r="E10" s="28">
        <v>10</v>
      </c>
      <c r="F10" s="124">
        <f>E10*340/1000</f>
        <v>3.4</v>
      </c>
      <c r="G10" s="108"/>
      <c r="H10" s="105"/>
      <c r="I10" s="18" t="s">
        <v>127</v>
      </c>
      <c r="J10" s="28">
        <v>15</v>
      </c>
      <c r="K10" s="124">
        <f>J10*340/1000</f>
        <v>5.0999999999999996</v>
      </c>
      <c r="L10" s="94"/>
      <c r="M10" s="61"/>
      <c r="N10" s="32" t="s">
        <v>127</v>
      </c>
      <c r="O10" s="28">
        <v>22</v>
      </c>
      <c r="P10" s="124">
        <f>O10*340/1000</f>
        <v>7.48</v>
      </c>
      <c r="Q10" s="94"/>
      <c r="R10" s="61"/>
      <c r="S10" s="32" t="s">
        <v>200</v>
      </c>
      <c r="T10" s="28">
        <v>30</v>
      </c>
      <c r="U10" s="124">
        <f>T10*340/1000</f>
        <v>10.199999999999999</v>
      </c>
      <c r="V10" s="94"/>
      <c r="W10" s="61"/>
      <c r="X10" s="18"/>
      <c r="Y10" s="28"/>
      <c r="Z10" s="28"/>
    </row>
    <row r="11" spans="1:27" s="5" customFormat="1" ht="16.2">
      <c r="A11" s="62"/>
      <c r="B11" s="66"/>
      <c r="C11" s="61"/>
      <c r="D11" s="55"/>
      <c r="E11" s="28"/>
      <c r="F11" s="28"/>
      <c r="G11" s="108"/>
      <c r="H11" s="105"/>
      <c r="I11" s="18" t="s">
        <v>129</v>
      </c>
      <c r="J11" s="28">
        <v>5</v>
      </c>
      <c r="K11" s="124">
        <f>J11*340/1000</f>
        <v>1.7</v>
      </c>
      <c r="L11" s="94"/>
      <c r="M11" s="61"/>
      <c r="N11" s="32" t="s">
        <v>125</v>
      </c>
      <c r="O11" s="28">
        <v>16</v>
      </c>
      <c r="P11" s="124">
        <f>O11*340/1000</f>
        <v>5.44</v>
      </c>
      <c r="Q11" s="94"/>
      <c r="R11" s="61"/>
      <c r="S11" s="32" t="s">
        <v>125</v>
      </c>
      <c r="T11" s="28">
        <v>25</v>
      </c>
      <c r="U11" s="124">
        <f>T11*340/1000</f>
        <v>8.5</v>
      </c>
      <c r="V11" s="94"/>
      <c r="W11" s="61"/>
      <c r="X11" s="18"/>
      <c r="Y11" s="28"/>
      <c r="Z11" s="28"/>
      <c r="AA11" s="6"/>
    </row>
    <row r="12" spans="1:27" s="5" customFormat="1" ht="16.2">
      <c r="A12" s="62"/>
      <c r="B12" s="66"/>
      <c r="C12" s="61"/>
      <c r="D12" s="55"/>
      <c r="E12" s="28"/>
      <c r="F12" s="28"/>
      <c r="G12" s="108"/>
      <c r="H12" s="105"/>
      <c r="I12" s="18" t="s">
        <v>133</v>
      </c>
      <c r="J12" s="28">
        <v>1</v>
      </c>
      <c r="K12" s="28">
        <v>1</v>
      </c>
      <c r="L12" s="94"/>
      <c r="M12" s="61"/>
      <c r="N12" s="32"/>
      <c r="O12" s="28"/>
      <c r="P12" s="28"/>
      <c r="Q12" s="94"/>
      <c r="R12" s="61"/>
      <c r="S12" s="32" t="s">
        <v>133</v>
      </c>
      <c r="T12" s="28">
        <v>1</v>
      </c>
      <c r="U12" s="28">
        <v>1</v>
      </c>
      <c r="V12" s="94"/>
      <c r="W12" s="61"/>
      <c r="X12" s="18"/>
      <c r="Y12" s="28"/>
      <c r="Z12" s="28"/>
    </row>
    <row r="13" spans="1:27" s="5" customFormat="1" ht="16.2">
      <c r="A13" s="62"/>
      <c r="B13" s="66"/>
      <c r="C13" s="61"/>
      <c r="D13" s="55"/>
      <c r="E13" s="28"/>
      <c r="F13" s="28"/>
      <c r="G13" s="108"/>
      <c r="H13" s="105"/>
      <c r="I13" s="18" t="s">
        <v>140</v>
      </c>
      <c r="J13" s="28">
        <v>1</v>
      </c>
      <c r="K13" s="28">
        <v>1</v>
      </c>
      <c r="L13" s="95"/>
      <c r="M13" s="61"/>
      <c r="N13" s="32"/>
      <c r="O13" s="28"/>
      <c r="P13" s="28"/>
      <c r="Q13" s="95"/>
      <c r="R13" s="61"/>
      <c r="S13" s="32"/>
      <c r="T13" s="28"/>
      <c r="U13" s="28"/>
      <c r="V13" s="95"/>
      <c r="W13" s="61"/>
      <c r="X13" s="18"/>
      <c r="Y13" s="28"/>
      <c r="Z13" s="28"/>
    </row>
    <row r="14" spans="1:27" s="5" customFormat="1" ht="15.75" customHeight="1">
      <c r="A14" s="62" t="s">
        <v>23</v>
      </c>
      <c r="B14" s="66" t="s">
        <v>205</v>
      </c>
      <c r="C14" s="61" t="str">
        <f>葷食菜單!E19</f>
        <v>關 東 煮</v>
      </c>
      <c r="D14" s="56" t="s">
        <v>148</v>
      </c>
      <c r="E14" s="28">
        <v>22</v>
      </c>
      <c r="F14" s="124">
        <f>E14*340/1000</f>
        <v>7.48</v>
      </c>
      <c r="G14" s="108"/>
      <c r="H14" s="105"/>
      <c r="I14" s="18" t="s">
        <v>202</v>
      </c>
      <c r="J14" s="28">
        <v>1</v>
      </c>
      <c r="K14" s="28">
        <v>1</v>
      </c>
      <c r="L14" s="93" t="s">
        <v>203</v>
      </c>
      <c r="M14" s="61" t="str">
        <f>葷食菜單!E21</f>
        <v>魚香炒蛋</v>
      </c>
      <c r="N14" s="32" t="s">
        <v>165</v>
      </c>
      <c r="O14" s="28">
        <v>8</v>
      </c>
      <c r="P14" s="124">
        <f>O14*340/1000</f>
        <v>2.72</v>
      </c>
      <c r="Q14" s="93" t="s">
        <v>208</v>
      </c>
      <c r="R14" s="61" t="str">
        <f>葷食菜單!E22</f>
        <v>蒸 蛋</v>
      </c>
      <c r="S14" s="32" t="s">
        <v>123</v>
      </c>
      <c r="T14" s="28">
        <v>48</v>
      </c>
      <c r="U14" s="124">
        <f>T14*340/1000</f>
        <v>16.32</v>
      </c>
      <c r="V14" s="93"/>
      <c r="W14" s="61"/>
      <c r="X14" s="18"/>
      <c r="Y14" s="28"/>
      <c r="Z14" s="28"/>
    </row>
    <row r="15" spans="1:27" s="5" customFormat="1" ht="16.5" customHeight="1">
      <c r="A15" s="62"/>
      <c r="B15" s="66"/>
      <c r="C15" s="61"/>
      <c r="D15" s="56" t="s">
        <v>194</v>
      </c>
      <c r="E15" s="28">
        <v>18</v>
      </c>
      <c r="F15" s="124">
        <f>E15*340/1000</f>
        <v>6.12</v>
      </c>
      <c r="G15" s="108"/>
      <c r="H15" s="105"/>
      <c r="I15" s="18" t="s">
        <v>118</v>
      </c>
      <c r="J15" s="28">
        <v>110</v>
      </c>
      <c r="K15" s="124">
        <f>J15*340/1000</f>
        <v>37.4</v>
      </c>
      <c r="L15" s="94"/>
      <c r="M15" s="61"/>
      <c r="N15" s="32" t="s">
        <v>123</v>
      </c>
      <c r="O15" s="28">
        <v>43</v>
      </c>
      <c r="P15" s="124">
        <f>O15*340/1000</f>
        <v>14.62</v>
      </c>
      <c r="Q15" s="94"/>
      <c r="R15" s="61"/>
      <c r="S15" s="32" t="s">
        <v>166</v>
      </c>
      <c r="T15" s="28">
        <v>5</v>
      </c>
      <c r="U15" s="124">
        <f>T15*340/1000</f>
        <v>1.7</v>
      </c>
      <c r="V15" s="94"/>
      <c r="W15" s="61"/>
      <c r="X15" s="18"/>
      <c r="Y15" s="28"/>
      <c r="Z15" s="28"/>
    </row>
    <row r="16" spans="1:27" s="5" customFormat="1" ht="16.2">
      <c r="A16" s="62"/>
      <c r="B16" s="66"/>
      <c r="C16" s="61"/>
      <c r="D16" s="57" t="s">
        <v>195</v>
      </c>
      <c r="E16" s="28">
        <v>20</v>
      </c>
      <c r="F16" s="124">
        <f>E16*340/1000</f>
        <v>6.8</v>
      </c>
      <c r="G16" s="108"/>
      <c r="H16" s="105"/>
      <c r="I16" s="18"/>
      <c r="J16" s="28"/>
      <c r="K16" s="28"/>
      <c r="L16" s="94"/>
      <c r="M16" s="61"/>
      <c r="N16" s="32" t="s">
        <v>127</v>
      </c>
      <c r="O16" s="28">
        <v>38</v>
      </c>
      <c r="P16" s="124">
        <f>O16*340/1000</f>
        <v>12.92</v>
      </c>
      <c r="Q16" s="94"/>
      <c r="R16" s="61"/>
      <c r="S16" s="32"/>
      <c r="T16" s="28"/>
      <c r="U16" s="28"/>
      <c r="V16" s="94"/>
      <c r="W16" s="61"/>
      <c r="X16" s="18"/>
      <c r="Y16" s="28"/>
      <c r="Z16" s="28"/>
    </row>
    <row r="17" spans="1:26" s="5" customFormat="1" ht="16.2">
      <c r="A17" s="62"/>
      <c r="B17" s="66"/>
      <c r="C17" s="61"/>
      <c r="D17" s="57" t="s">
        <v>196</v>
      </c>
      <c r="E17" s="28">
        <v>15</v>
      </c>
      <c r="F17" s="124">
        <f>E17*340/1000</f>
        <v>5.0999999999999996</v>
      </c>
      <c r="G17" s="108"/>
      <c r="H17" s="105"/>
      <c r="I17" s="18"/>
      <c r="J17" s="28"/>
      <c r="K17" s="28"/>
      <c r="L17" s="94"/>
      <c r="M17" s="61"/>
      <c r="N17" s="32" t="s">
        <v>142</v>
      </c>
      <c r="O17" s="28">
        <v>1</v>
      </c>
      <c r="P17" s="28">
        <v>1</v>
      </c>
      <c r="Q17" s="94"/>
      <c r="R17" s="61"/>
      <c r="S17" s="32"/>
      <c r="T17" s="28"/>
      <c r="U17" s="28"/>
      <c r="V17" s="94"/>
      <c r="W17" s="61"/>
      <c r="X17" s="18"/>
      <c r="Y17" s="28"/>
      <c r="Z17" s="28"/>
    </row>
    <row r="18" spans="1:26" s="5" customFormat="1" ht="16.2">
      <c r="A18" s="62"/>
      <c r="B18" s="66"/>
      <c r="C18" s="61"/>
      <c r="D18" s="56" t="s">
        <v>155</v>
      </c>
      <c r="E18" s="28">
        <v>35</v>
      </c>
      <c r="F18" s="124">
        <f>E18*340/1000</f>
        <v>11.9</v>
      </c>
      <c r="G18" s="108"/>
      <c r="H18" s="105"/>
      <c r="I18" s="18"/>
      <c r="J18" s="28"/>
      <c r="K18" s="28"/>
      <c r="L18" s="94"/>
      <c r="M18" s="61"/>
      <c r="N18" s="32"/>
      <c r="O18" s="28"/>
      <c r="P18" s="28"/>
      <c r="Q18" s="94"/>
      <c r="R18" s="61"/>
      <c r="S18" s="32"/>
      <c r="T18" s="28"/>
      <c r="U18" s="28"/>
      <c r="V18" s="94"/>
      <c r="W18" s="61"/>
      <c r="X18" s="18"/>
      <c r="Y18" s="28"/>
      <c r="Z18" s="28"/>
    </row>
    <row r="19" spans="1:26" s="5" customFormat="1" ht="16.2">
      <c r="A19" s="62"/>
      <c r="B19" s="66"/>
      <c r="C19" s="61"/>
      <c r="D19" s="56"/>
      <c r="E19" s="28"/>
      <c r="F19" s="28"/>
      <c r="G19" s="109"/>
      <c r="H19" s="106"/>
      <c r="I19" s="15"/>
      <c r="J19" s="28"/>
      <c r="K19" s="28"/>
      <c r="L19" s="95"/>
      <c r="M19" s="61"/>
      <c r="N19" s="32"/>
      <c r="O19" s="28"/>
      <c r="P19" s="28"/>
      <c r="Q19" s="95"/>
      <c r="R19" s="61"/>
      <c r="S19" s="32"/>
      <c r="T19" s="28"/>
      <c r="U19" s="28"/>
      <c r="V19" s="95"/>
      <c r="W19" s="61"/>
      <c r="X19" s="18"/>
      <c r="Y19" s="28"/>
      <c r="Z19" s="28"/>
    </row>
    <row r="20" spans="1:26" s="5" customFormat="1" ht="16.5" customHeight="1">
      <c r="A20" s="62" t="s">
        <v>24</v>
      </c>
      <c r="B20" s="66" t="s">
        <v>45</v>
      </c>
      <c r="C20" s="61" t="str">
        <f>葷食菜單!F19</f>
        <v>蔥香花菜</v>
      </c>
      <c r="D20" s="56" t="s">
        <v>179</v>
      </c>
      <c r="E20" s="28">
        <v>41</v>
      </c>
      <c r="F20" s="124">
        <f>E20*340/1000</f>
        <v>13.94</v>
      </c>
      <c r="G20" s="121" t="s">
        <v>237</v>
      </c>
      <c r="H20" s="104" t="str">
        <f>葷食菜單!E20</f>
        <v>香菇燒賣×2</v>
      </c>
      <c r="I20" s="18" t="s">
        <v>240</v>
      </c>
      <c r="J20" s="28">
        <v>50</v>
      </c>
      <c r="K20" s="124">
        <f>J20*340/1000</f>
        <v>17</v>
      </c>
      <c r="L20" s="96" t="s">
        <v>45</v>
      </c>
      <c r="M20" s="61" t="str">
        <f>葷食菜單!F21</f>
        <v>有機蔬菜</v>
      </c>
      <c r="N20" s="32" t="s">
        <v>31</v>
      </c>
      <c r="O20" s="28">
        <v>68</v>
      </c>
      <c r="P20" s="124">
        <f>O20*340/1000</f>
        <v>23.12</v>
      </c>
      <c r="Q20" s="96" t="s">
        <v>45</v>
      </c>
      <c r="R20" s="61" t="str">
        <f>葷食菜單!F22</f>
        <v>有機蔬菜</v>
      </c>
      <c r="S20" s="16" t="s">
        <v>31</v>
      </c>
      <c r="T20" s="28">
        <v>68</v>
      </c>
      <c r="U20" s="124">
        <f>T20*340/1000</f>
        <v>23.12</v>
      </c>
      <c r="V20" s="96"/>
      <c r="W20" s="61"/>
      <c r="X20" s="16"/>
      <c r="Y20" s="28"/>
      <c r="Z20" s="28"/>
    </row>
    <row r="21" spans="1:26" s="5" customFormat="1" ht="16.5" customHeight="1">
      <c r="A21" s="62"/>
      <c r="B21" s="66"/>
      <c r="C21" s="61"/>
      <c r="D21" s="55" t="s">
        <v>188</v>
      </c>
      <c r="E21" s="28">
        <v>41</v>
      </c>
      <c r="F21" s="124">
        <f>E21*340/1000</f>
        <v>13.94</v>
      </c>
      <c r="G21" s="122"/>
      <c r="H21" s="105"/>
      <c r="I21" s="18"/>
      <c r="J21" s="28"/>
      <c r="K21" s="28"/>
      <c r="L21" s="96"/>
      <c r="M21" s="61"/>
      <c r="N21" s="32"/>
      <c r="O21" s="28"/>
      <c r="P21" s="28"/>
      <c r="Q21" s="96"/>
      <c r="R21" s="61"/>
      <c r="S21" s="32"/>
      <c r="T21" s="28"/>
      <c r="U21" s="28"/>
      <c r="V21" s="96"/>
      <c r="W21" s="61"/>
      <c r="X21" s="18"/>
      <c r="Y21" s="28"/>
      <c r="Z21" s="28"/>
    </row>
    <row r="22" spans="1:26" s="5" customFormat="1" ht="16.5" customHeight="1">
      <c r="A22" s="62"/>
      <c r="B22" s="66"/>
      <c r="C22" s="61"/>
      <c r="D22" s="55"/>
      <c r="E22" s="28"/>
      <c r="F22" s="28"/>
      <c r="G22" s="122"/>
      <c r="H22" s="105"/>
      <c r="I22" s="18"/>
      <c r="J22" s="28"/>
      <c r="K22" s="42"/>
      <c r="L22" s="96"/>
      <c r="M22" s="61"/>
      <c r="N22" s="32"/>
      <c r="O22" s="28"/>
      <c r="P22" s="28"/>
      <c r="Q22" s="96"/>
      <c r="R22" s="61"/>
      <c r="S22" s="32"/>
      <c r="T22" s="28"/>
      <c r="U22" s="28"/>
      <c r="V22" s="96"/>
      <c r="W22" s="61"/>
      <c r="X22" s="18"/>
      <c r="Y22" s="28"/>
      <c r="Z22" s="28"/>
    </row>
    <row r="23" spans="1:26" s="5" customFormat="1" ht="16.2">
      <c r="A23" s="62"/>
      <c r="B23" s="66"/>
      <c r="C23" s="61"/>
      <c r="D23" s="58"/>
      <c r="E23" s="28"/>
      <c r="F23" s="28"/>
      <c r="G23" s="123"/>
      <c r="H23" s="106"/>
      <c r="I23" s="18"/>
      <c r="J23" s="28"/>
      <c r="K23" s="42"/>
      <c r="L23" s="96"/>
      <c r="M23" s="61"/>
      <c r="N23" s="32"/>
      <c r="O23" s="28"/>
      <c r="P23" s="28"/>
      <c r="Q23" s="96"/>
      <c r="R23" s="61"/>
      <c r="S23" s="32"/>
      <c r="T23" s="28"/>
      <c r="U23" s="28"/>
      <c r="V23" s="96"/>
      <c r="W23" s="61"/>
      <c r="X23" s="18"/>
      <c r="Y23" s="28"/>
      <c r="Z23" s="28"/>
    </row>
    <row r="24" spans="1:26" s="5" customFormat="1" ht="15.75" customHeight="1">
      <c r="A24" s="62" t="s">
        <v>25</v>
      </c>
      <c r="B24" s="66" t="s">
        <v>44</v>
      </c>
      <c r="C24" s="61" t="str">
        <f>葷食菜單!G19</f>
        <v>海芽大骨</v>
      </c>
      <c r="D24" s="59" t="s">
        <v>197</v>
      </c>
      <c r="E24" s="28">
        <v>1</v>
      </c>
      <c r="F24" s="28">
        <v>1</v>
      </c>
      <c r="G24" s="121" t="s">
        <v>203</v>
      </c>
      <c r="H24" s="104" t="str">
        <f>葷食菜單!F20</f>
        <v>炒 油 菜</v>
      </c>
      <c r="I24" s="18" t="s">
        <v>151</v>
      </c>
      <c r="J24" s="28">
        <v>68</v>
      </c>
      <c r="K24" s="124">
        <f>J24*340/1000</f>
        <v>23.12</v>
      </c>
      <c r="L24" s="93" t="s">
        <v>43</v>
      </c>
      <c r="M24" s="61" t="str">
        <f>葷食菜單!G21</f>
        <v>大白菜燉雞</v>
      </c>
      <c r="N24" s="32" t="s">
        <v>120</v>
      </c>
      <c r="O24" s="28">
        <v>9</v>
      </c>
      <c r="P24" s="124">
        <f>O24*340/1000</f>
        <v>3.06</v>
      </c>
      <c r="Q24" s="93" t="s">
        <v>43</v>
      </c>
      <c r="R24" s="61" t="str">
        <f>葷食菜單!G22</f>
        <v>黃瓜針菇</v>
      </c>
      <c r="S24" s="32" t="s">
        <v>128</v>
      </c>
      <c r="T24" s="28">
        <v>40</v>
      </c>
      <c r="U24" s="124">
        <f>T24*340/1000</f>
        <v>13.6</v>
      </c>
      <c r="V24" s="93"/>
      <c r="W24" s="61"/>
      <c r="X24" s="18"/>
      <c r="Y24" s="28"/>
      <c r="Z24" s="28"/>
    </row>
    <row r="25" spans="1:26" s="5" customFormat="1" ht="15.75" customHeight="1">
      <c r="A25" s="62"/>
      <c r="B25" s="66"/>
      <c r="C25" s="61"/>
      <c r="D25" s="58" t="s">
        <v>130</v>
      </c>
      <c r="E25" s="28">
        <v>4</v>
      </c>
      <c r="F25" s="124">
        <f>E25*340/1000</f>
        <v>1.36</v>
      </c>
      <c r="G25" s="122"/>
      <c r="H25" s="105"/>
      <c r="I25" s="18"/>
      <c r="J25" s="28"/>
      <c r="K25" s="42"/>
      <c r="L25" s="94"/>
      <c r="M25" s="61"/>
      <c r="N25" s="32" t="s">
        <v>126</v>
      </c>
      <c r="O25" s="28">
        <v>25</v>
      </c>
      <c r="P25" s="124">
        <f>O25*340/1000</f>
        <v>8.5</v>
      </c>
      <c r="Q25" s="94"/>
      <c r="R25" s="61"/>
      <c r="S25" s="32" t="s">
        <v>145</v>
      </c>
      <c r="T25" s="28">
        <v>5</v>
      </c>
      <c r="U25" s="124">
        <f>T25*340/1000</f>
        <v>1.7</v>
      </c>
      <c r="V25" s="94"/>
      <c r="W25" s="61"/>
      <c r="X25" s="18"/>
      <c r="Y25" s="28"/>
      <c r="Z25" s="28"/>
    </row>
    <row r="26" spans="1:26" s="5" customFormat="1" ht="16.2">
      <c r="A26" s="62"/>
      <c r="B26" s="66"/>
      <c r="C26" s="61"/>
      <c r="D26" s="52"/>
      <c r="E26" s="28"/>
      <c r="F26" s="39"/>
      <c r="G26" s="122"/>
      <c r="H26" s="105"/>
      <c r="I26" s="18"/>
      <c r="J26" s="28"/>
      <c r="K26" s="42"/>
      <c r="L26" s="94"/>
      <c r="M26" s="61"/>
      <c r="N26" s="32"/>
      <c r="O26" s="28"/>
      <c r="P26" s="42"/>
      <c r="Q26" s="94"/>
      <c r="R26" s="61"/>
      <c r="S26" s="32"/>
      <c r="T26" s="28"/>
      <c r="U26" s="124"/>
      <c r="V26" s="94"/>
      <c r="W26" s="61"/>
      <c r="X26" s="18"/>
      <c r="Y26" s="28"/>
      <c r="Z26" s="28"/>
    </row>
    <row r="27" spans="1:26" s="5" customFormat="1" ht="16.2">
      <c r="A27" s="62"/>
      <c r="B27" s="66"/>
      <c r="C27" s="61"/>
      <c r="D27" s="29"/>
      <c r="E27" s="28"/>
      <c r="F27" s="39"/>
      <c r="G27" s="123"/>
      <c r="H27" s="106"/>
      <c r="I27" s="18"/>
      <c r="J27" s="28"/>
      <c r="K27" s="42"/>
      <c r="L27" s="95"/>
      <c r="M27" s="61"/>
      <c r="N27" s="32"/>
      <c r="O27" s="28"/>
      <c r="P27" s="42"/>
      <c r="Q27" s="95"/>
      <c r="R27" s="61"/>
      <c r="S27" s="32"/>
      <c r="T27" s="28"/>
      <c r="U27" s="39"/>
      <c r="V27" s="95"/>
      <c r="W27" s="61"/>
      <c r="X27" s="18"/>
      <c r="Y27" s="28"/>
      <c r="Z27" s="28"/>
    </row>
    <row r="28" spans="1:26" s="9" customFormat="1" ht="18" customHeight="1">
      <c r="A28" s="8" t="s">
        <v>15</v>
      </c>
      <c r="B28" s="7"/>
      <c r="C28" s="19"/>
      <c r="D28" s="7"/>
      <c r="E28" s="7"/>
      <c r="F28" s="44"/>
      <c r="G28" s="37" t="s">
        <v>36</v>
      </c>
      <c r="H28" s="8" t="s">
        <v>36</v>
      </c>
      <c r="I28" s="19"/>
      <c r="J28" s="19"/>
      <c r="K28" s="43"/>
      <c r="L28" s="38"/>
      <c r="M28" s="19"/>
      <c r="N28" s="20"/>
      <c r="O28" s="19"/>
      <c r="P28" s="43"/>
      <c r="Q28" s="38"/>
      <c r="R28" s="19"/>
      <c r="S28" s="19"/>
      <c r="T28" s="19"/>
      <c r="U28" s="40"/>
      <c r="V28" s="38"/>
      <c r="W28" s="19"/>
      <c r="X28" s="20"/>
      <c r="Y28" s="19"/>
      <c r="Z28" s="21"/>
    </row>
    <row r="29" spans="1:26" s="9" customFormat="1" ht="18" customHeight="1">
      <c r="A29" s="8" t="s">
        <v>30</v>
      </c>
      <c r="B29" s="7"/>
      <c r="C29" s="19"/>
      <c r="D29" s="7"/>
      <c r="E29" s="7"/>
      <c r="F29" s="44"/>
      <c r="G29" s="37"/>
      <c r="H29" s="20"/>
      <c r="I29" s="20"/>
      <c r="J29" s="19"/>
      <c r="K29" s="43"/>
      <c r="L29" s="37"/>
      <c r="M29" s="19"/>
      <c r="N29" s="20"/>
      <c r="O29" s="19"/>
      <c r="P29" s="43"/>
      <c r="Q29" s="37" t="s">
        <v>46</v>
      </c>
      <c r="R29" s="20" t="s">
        <v>219</v>
      </c>
      <c r="S29" s="20"/>
      <c r="T29" s="19"/>
      <c r="U29" s="40"/>
      <c r="V29" s="38"/>
      <c r="W29" s="19"/>
      <c r="X29" s="20"/>
      <c r="Y29" s="19"/>
      <c r="Z29" s="21"/>
    </row>
    <row r="30" spans="1:26" s="9" customFormat="1" ht="19.95" customHeight="1">
      <c r="A30" s="60" t="s">
        <v>14</v>
      </c>
      <c r="B30" s="67" t="s">
        <v>37</v>
      </c>
      <c r="C30" s="64"/>
      <c r="D30" s="64"/>
      <c r="E30" s="65"/>
      <c r="F30" s="22">
        <v>6.2</v>
      </c>
      <c r="G30" s="63" t="s">
        <v>37</v>
      </c>
      <c r="H30" s="64"/>
      <c r="I30" s="64"/>
      <c r="J30" s="65"/>
      <c r="K30" s="22">
        <v>5.5</v>
      </c>
      <c r="L30" s="63" t="s">
        <v>37</v>
      </c>
      <c r="M30" s="64"/>
      <c r="N30" s="64"/>
      <c r="O30" s="65"/>
      <c r="P30" s="22">
        <v>5.9</v>
      </c>
      <c r="Q30" s="63" t="s">
        <v>37</v>
      </c>
      <c r="R30" s="64"/>
      <c r="S30" s="64"/>
      <c r="T30" s="65"/>
      <c r="U30" s="22">
        <v>6.6</v>
      </c>
      <c r="V30" s="63"/>
      <c r="W30" s="64"/>
      <c r="X30" s="64"/>
      <c r="Y30" s="65"/>
      <c r="Z30" s="26"/>
    </row>
    <row r="31" spans="1:26" s="9" customFormat="1" ht="19.95" customHeight="1">
      <c r="A31" s="60"/>
      <c r="B31" s="67" t="s">
        <v>38</v>
      </c>
      <c r="C31" s="64"/>
      <c r="D31" s="64"/>
      <c r="E31" s="65"/>
      <c r="F31" s="22">
        <v>3</v>
      </c>
      <c r="G31" s="63" t="s">
        <v>38</v>
      </c>
      <c r="H31" s="64"/>
      <c r="I31" s="64"/>
      <c r="J31" s="65"/>
      <c r="K31" s="22">
        <v>3</v>
      </c>
      <c r="L31" s="63" t="s">
        <v>38</v>
      </c>
      <c r="M31" s="64"/>
      <c r="N31" s="64"/>
      <c r="O31" s="65"/>
      <c r="P31" s="22">
        <v>3</v>
      </c>
      <c r="Q31" s="63" t="s">
        <v>38</v>
      </c>
      <c r="R31" s="64"/>
      <c r="S31" s="64"/>
      <c r="T31" s="65"/>
      <c r="U31" s="22">
        <v>3</v>
      </c>
      <c r="V31" s="63"/>
      <c r="W31" s="64"/>
      <c r="X31" s="64"/>
      <c r="Y31" s="65"/>
      <c r="Z31" s="26"/>
    </row>
    <row r="32" spans="1:26" s="9" customFormat="1" ht="19.95" customHeight="1">
      <c r="A32" s="60"/>
      <c r="B32" s="67" t="s">
        <v>39</v>
      </c>
      <c r="C32" s="64"/>
      <c r="D32" s="64"/>
      <c r="E32" s="65"/>
      <c r="F32" s="22">
        <v>1.7</v>
      </c>
      <c r="G32" s="63" t="s">
        <v>39</v>
      </c>
      <c r="H32" s="64"/>
      <c r="I32" s="64"/>
      <c r="J32" s="65"/>
      <c r="K32" s="22">
        <v>1.7</v>
      </c>
      <c r="L32" s="63" t="s">
        <v>39</v>
      </c>
      <c r="M32" s="64"/>
      <c r="N32" s="64"/>
      <c r="O32" s="65"/>
      <c r="P32" s="22">
        <v>1.7</v>
      </c>
      <c r="Q32" s="63" t="s">
        <v>39</v>
      </c>
      <c r="R32" s="64"/>
      <c r="S32" s="64"/>
      <c r="T32" s="65"/>
      <c r="U32" s="22">
        <v>1.7</v>
      </c>
      <c r="V32" s="63"/>
      <c r="W32" s="64"/>
      <c r="X32" s="64"/>
      <c r="Y32" s="65"/>
      <c r="Z32" s="26"/>
    </row>
    <row r="33" spans="1:36" s="9" customFormat="1" ht="19.95" customHeight="1">
      <c r="A33" s="60"/>
      <c r="B33" s="67" t="s">
        <v>40</v>
      </c>
      <c r="C33" s="64"/>
      <c r="D33" s="64"/>
      <c r="E33" s="65"/>
      <c r="F33" s="22">
        <v>0</v>
      </c>
      <c r="G33" s="63" t="s">
        <v>40</v>
      </c>
      <c r="H33" s="64"/>
      <c r="I33" s="64"/>
      <c r="J33" s="65"/>
      <c r="K33" s="22">
        <v>0</v>
      </c>
      <c r="L33" s="63" t="s">
        <v>40</v>
      </c>
      <c r="M33" s="64"/>
      <c r="N33" s="64"/>
      <c r="O33" s="65"/>
      <c r="P33" s="22">
        <v>0</v>
      </c>
      <c r="Q33" s="63" t="s">
        <v>40</v>
      </c>
      <c r="R33" s="64"/>
      <c r="S33" s="64"/>
      <c r="T33" s="65"/>
      <c r="U33" s="22">
        <v>1</v>
      </c>
      <c r="V33" s="63"/>
      <c r="W33" s="64"/>
      <c r="X33" s="64"/>
      <c r="Y33" s="65"/>
      <c r="Z33" s="26"/>
    </row>
    <row r="34" spans="1:36" s="9" customFormat="1" ht="19.95" customHeight="1">
      <c r="A34" s="60"/>
      <c r="B34" s="67" t="s">
        <v>41</v>
      </c>
      <c r="C34" s="64"/>
      <c r="D34" s="64"/>
      <c r="E34" s="65"/>
      <c r="F34" s="22">
        <v>0</v>
      </c>
      <c r="G34" s="63" t="s">
        <v>41</v>
      </c>
      <c r="H34" s="64"/>
      <c r="I34" s="64"/>
      <c r="J34" s="65"/>
      <c r="K34" s="22">
        <v>1</v>
      </c>
      <c r="L34" s="63" t="s">
        <v>41</v>
      </c>
      <c r="M34" s="64"/>
      <c r="N34" s="64"/>
      <c r="O34" s="65"/>
      <c r="P34" s="22">
        <v>0</v>
      </c>
      <c r="Q34" s="63" t="s">
        <v>41</v>
      </c>
      <c r="R34" s="64"/>
      <c r="S34" s="64"/>
      <c r="T34" s="65"/>
      <c r="U34" s="22">
        <v>0</v>
      </c>
      <c r="V34" s="63"/>
      <c r="W34" s="64"/>
      <c r="X34" s="64"/>
      <c r="Y34" s="65"/>
      <c r="Z34" s="26"/>
    </row>
    <row r="35" spans="1:36" s="9" customFormat="1" ht="19.95" customHeight="1">
      <c r="A35" s="60"/>
      <c r="B35" s="67" t="s">
        <v>42</v>
      </c>
      <c r="C35" s="64"/>
      <c r="D35" s="64"/>
      <c r="E35" s="65"/>
      <c r="F35" s="22">
        <v>2.5</v>
      </c>
      <c r="G35" s="63" t="s">
        <v>42</v>
      </c>
      <c r="H35" s="64"/>
      <c r="I35" s="64"/>
      <c r="J35" s="65"/>
      <c r="K35" s="22">
        <v>2.5</v>
      </c>
      <c r="L35" s="63" t="s">
        <v>42</v>
      </c>
      <c r="M35" s="64"/>
      <c r="N35" s="64"/>
      <c r="O35" s="65"/>
      <c r="P35" s="22">
        <v>2.9</v>
      </c>
      <c r="Q35" s="63" t="s">
        <v>42</v>
      </c>
      <c r="R35" s="64"/>
      <c r="S35" s="64"/>
      <c r="T35" s="65"/>
      <c r="U35" s="22">
        <v>2.5</v>
      </c>
      <c r="V35" s="63"/>
      <c r="W35" s="64"/>
      <c r="X35" s="64"/>
      <c r="Y35" s="65"/>
      <c r="Z35" s="26"/>
    </row>
    <row r="36" spans="1:36" s="9" customFormat="1" ht="19.5" customHeight="1">
      <c r="A36" s="60"/>
      <c r="B36" s="67" t="s">
        <v>13</v>
      </c>
      <c r="C36" s="64"/>
      <c r="D36" s="64"/>
      <c r="E36" s="65"/>
      <c r="F36" s="23">
        <f>F30*68+F31*45+F32*25+F34*60+F35*75+F33*130</f>
        <v>786.6</v>
      </c>
      <c r="G36" s="63" t="s">
        <v>13</v>
      </c>
      <c r="H36" s="64"/>
      <c r="I36" s="64"/>
      <c r="J36" s="65"/>
      <c r="K36" s="23">
        <f>K30*68+K31*45+K32*25+K34*60+K35*75+K33*130</f>
        <v>799</v>
      </c>
      <c r="L36" s="63" t="s">
        <v>13</v>
      </c>
      <c r="M36" s="64"/>
      <c r="N36" s="64"/>
      <c r="O36" s="65"/>
      <c r="P36" s="23">
        <f>P30*68+P31*45+P32*25+P34*60+P35*75+P33*130</f>
        <v>796.2</v>
      </c>
      <c r="Q36" s="63" t="s">
        <v>13</v>
      </c>
      <c r="R36" s="64"/>
      <c r="S36" s="64"/>
      <c r="T36" s="65"/>
      <c r="U36" s="23">
        <f>U30*68+U31*45+U32*25+U34*60+U35*75+U33*130</f>
        <v>943.8</v>
      </c>
      <c r="V36" s="63"/>
      <c r="W36" s="64"/>
      <c r="X36" s="64"/>
      <c r="Y36" s="65"/>
      <c r="Z36" s="27"/>
    </row>
    <row r="37" spans="1:36" s="9" customFormat="1" ht="26.25" customHeight="1">
      <c r="A37" s="89" t="s">
        <v>12</v>
      </c>
      <c r="B37" s="89"/>
      <c r="C37" s="97"/>
      <c r="D37" s="98"/>
      <c r="E37" s="98"/>
      <c r="F37" s="98"/>
      <c r="G37" s="88" t="s">
        <v>12</v>
      </c>
      <c r="H37" s="89"/>
      <c r="I37" s="97"/>
      <c r="J37" s="98"/>
      <c r="K37" s="100"/>
      <c r="L37" s="88" t="s">
        <v>12</v>
      </c>
      <c r="M37" s="89"/>
      <c r="N37" s="97"/>
      <c r="O37" s="98"/>
      <c r="P37" s="100"/>
      <c r="Q37" s="88" t="s">
        <v>12</v>
      </c>
      <c r="R37" s="89"/>
      <c r="S37" s="97"/>
      <c r="T37" s="98"/>
      <c r="U37" s="98"/>
      <c r="V37" s="88"/>
      <c r="W37" s="89"/>
      <c r="X37" s="97"/>
      <c r="Y37" s="98"/>
      <c r="Z37" s="99"/>
      <c r="AI37" s="11"/>
      <c r="AJ37" s="10"/>
    </row>
    <row r="38" spans="1:36" s="9" customFormat="1" ht="24.75" customHeight="1">
      <c r="A38" s="12" t="s">
        <v>11</v>
      </c>
      <c r="B38" s="12"/>
      <c r="C38" s="11"/>
      <c r="H38" s="13" t="s">
        <v>10</v>
      </c>
      <c r="I38" s="13"/>
      <c r="L38" s="13"/>
      <c r="M38" s="13"/>
      <c r="O38" s="13" t="s">
        <v>9</v>
      </c>
      <c r="P38" s="13"/>
      <c r="Q38" s="13"/>
      <c r="R38" s="13"/>
      <c r="U38" s="13" t="s">
        <v>8</v>
      </c>
      <c r="V38" s="13"/>
      <c r="W38" s="13"/>
    </row>
  </sheetData>
  <mergeCells count="112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G24:G27"/>
    <mergeCell ref="H24:H27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H5:H19"/>
    <mergeCell ref="G5:G19"/>
    <mergeCell ref="G20:G23"/>
    <mergeCell ref="H20:H2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L5:M7"/>
    <mergeCell ref="Q5:R7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3:X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葷食菜單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2026-03-14T00:00:30Z</cp:lastPrinted>
  <dcterms:created xsi:type="dcterms:W3CDTF">2014-10-23T04:16:33Z</dcterms:created>
  <dcterms:modified xsi:type="dcterms:W3CDTF">2026-03-20T03:35:42Z</dcterms:modified>
</cp:coreProperties>
</file>