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20221214\OneDrive\桌面\待改菜單\"/>
    </mc:Choice>
  </mc:AlternateContent>
  <xr:revisionPtr revIDLastSave="0" documentId="13_ncr:1_{A549CD3A-9452-4D2E-9A07-04C58C782EA6}" xr6:coauthVersionLast="47" xr6:coauthVersionMax="47" xr10:uidLastSave="{00000000-0000-0000-0000-000000000000}"/>
  <bookViews>
    <workbookView xWindow="10188" yWindow="852" windowWidth="12780" windowHeight="11532" activeTab="4" xr2:uid="{00000000-000D-0000-FFFF-FFFF00000000}"/>
  </bookViews>
  <sheets>
    <sheet name="葷食菜單" sheetId="125" r:id="rId1"/>
    <sheet name="第一週" sheetId="152" r:id="rId2"/>
    <sheet name="第二週" sheetId="157" r:id="rId3"/>
    <sheet name="第三週" sheetId="158" r:id="rId4"/>
    <sheet name="第四週" sheetId="159" r:id="rId5"/>
  </sheets>
  <externalReferences>
    <externalReference r:id="rId6"/>
  </externalReferences>
  <definedNames>
    <definedName name="__xlnm.Print_Area">#REF!</definedName>
    <definedName name="__xlnm.Print_Area_1">#REF!</definedName>
    <definedName name="__xlnm.Print_Area_2">#REF!</definedName>
    <definedName name="__xlnm.Print_Area_3">#REF!</definedName>
    <definedName name="__xlnm.Print_Area_4">#REF!</definedName>
    <definedName name="a">#REF!</definedName>
    <definedName name="b">#REF!</definedName>
    <definedName name="sdff">#REF!</definedName>
    <definedName name="sdff1">#REF!</definedName>
    <definedName name="w">#REF!</definedName>
    <definedName name="主食類份數">([1]菜單設計!$E$4-SUM([1]菜單設計!$E$8:$E$12))/15</definedName>
    <definedName name="主食類份數小數第一位">ROUND((主食類份數-INT(主食類份數)),1)*10</definedName>
    <definedName name="年齡層">#REF!</definedName>
    <definedName name="肉類份數">([1]菜單設計!$C$4-SUM([1]菜單設計!$C$8:$C$13))/7</definedName>
    <definedName name="肉類份數小數第一位">ROUND(肉類份數-INT(肉類份數),1)*10</definedName>
    <definedName name="油脂份數">([1]菜單設計!$D$4-SUM([1]菜單設計!$D$8:$D$16))/5</definedName>
    <definedName name="油脂份數小數第一位">ROUND(油脂份數-INT(油脂份數),1)*10</definedName>
    <definedName name="活動量">#REF!</definedName>
    <definedName name="第三週">#REF!</definedName>
    <definedName name="餐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59" l="1"/>
  <c r="K9" i="159"/>
  <c r="K8" i="159"/>
  <c r="P9" i="159"/>
  <c r="P8" i="158"/>
  <c r="K21" i="157"/>
  <c r="K20" i="157"/>
  <c r="F25" i="157"/>
  <c r="C24" i="157"/>
  <c r="K15" i="157"/>
  <c r="K14" i="157"/>
  <c r="H20" i="157"/>
  <c r="Z24" i="159"/>
  <c r="Z23" i="159"/>
  <c r="Z22" i="159"/>
  <c r="Z20" i="159"/>
  <c r="Z17" i="159"/>
  <c r="Z15" i="159"/>
  <c r="Z14" i="159"/>
  <c r="Z13" i="159"/>
  <c r="Z12" i="159"/>
  <c r="Z8" i="159"/>
  <c r="Z5" i="159"/>
  <c r="U26" i="159"/>
  <c r="U24" i="159"/>
  <c r="U20" i="159"/>
  <c r="U15" i="159"/>
  <c r="U14" i="159"/>
  <c r="U10" i="159"/>
  <c r="U9" i="159"/>
  <c r="U8" i="159"/>
  <c r="U6" i="159"/>
  <c r="U5" i="159"/>
  <c r="P24" i="159"/>
  <c r="P20" i="159"/>
  <c r="P16" i="159"/>
  <c r="P15" i="159"/>
  <c r="P14" i="159"/>
  <c r="P8" i="159"/>
  <c r="P6" i="159"/>
  <c r="P5" i="159"/>
  <c r="K21" i="159"/>
  <c r="K20" i="159"/>
  <c r="K14" i="159"/>
  <c r="K7" i="159"/>
  <c r="K6" i="159"/>
  <c r="K5" i="159"/>
  <c r="F25" i="159"/>
  <c r="F24" i="159"/>
  <c r="F20" i="159"/>
  <c r="F15" i="159"/>
  <c r="F14" i="159"/>
  <c r="F9" i="159"/>
  <c r="F8" i="159"/>
  <c r="F5" i="159"/>
  <c r="Z25" i="158"/>
  <c r="Z24" i="158"/>
  <c r="Z20" i="158"/>
  <c r="Z14" i="158"/>
  <c r="Z11" i="158"/>
  <c r="Z10" i="158"/>
  <c r="Z9" i="158"/>
  <c r="Z8" i="158"/>
  <c r="Z6" i="158"/>
  <c r="Z5" i="158"/>
  <c r="U25" i="158"/>
  <c r="U24" i="158"/>
  <c r="U20" i="158"/>
  <c r="U17" i="158"/>
  <c r="U16" i="158"/>
  <c r="U15" i="158"/>
  <c r="U14" i="158"/>
  <c r="U9" i="158"/>
  <c r="U8" i="158"/>
  <c r="U5" i="158"/>
  <c r="P24" i="158"/>
  <c r="P20" i="158"/>
  <c r="P17" i="158"/>
  <c r="P15" i="158"/>
  <c r="P14" i="158"/>
  <c r="P5" i="158"/>
  <c r="P6" i="158"/>
  <c r="K24" i="158"/>
  <c r="K20" i="158"/>
  <c r="K14" i="158"/>
  <c r="K10" i="158"/>
  <c r="K6" i="158"/>
  <c r="K5" i="158"/>
  <c r="F24" i="158"/>
  <c r="F20" i="158"/>
  <c r="F17" i="158"/>
  <c r="F16" i="158"/>
  <c r="F15" i="158"/>
  <c r="F14" i="158"/>
  <c r="F9" i="158"/>
  <c r="F8" i="158"/>
  <c r="Z25" i="157"/>
  <c r="Z20" i="157"/>
  <c r="Z16" i="157"/>
  <c r="Z15" i="157"/>
  <c r="Z14" i="157"/>
  <c r="Z13" i="157"/>
  <c r="Z12" i="157"/>
  <c r="Z9" i="157"/>
  <c r="Z8" i="157"/>
  <c r="Z6" i="157"/>
  <c r="Z5" i="157"/>
  <c r="U25" i="157"/>
  <c r="U24" i="157"/>
  <c r="U20" i="157"/>
  <c r="U17" i="157"/>
  <c r="U16" i="157"/>
  <c r="U15" i="157"/>
  <c r="U14" i="157"/>
  <c r="U11" i="157"/>
  <c r="U10" i="157"/>
  <c r="U9" i="157"/>
  <c r="U8" i="157"/>
  <c r="U6" i="157"/>
  <c r="U5" i="157"/>
  <c r="P24" i="157"/>
  <c r="P21" i="157"/>
  <c r="P20" i="157"/>
  <c r="P15" i="157"/>
  <c r="P14" i="157"/>
  <c r="P8" i="157"/>
  <c r="P6" i="157"/>
  <c r="P5" i="157"/>
  <c r="K26" i="157"/>
  <c r="K24" i="157"/>
  <c r="K10" i="157"/>
  <c r="K8" i="157"/>
  <c r="K7" i="157"/>
  <c r="K6" i="157"/>
  <c r="K5" i="157"/>
  <c r="F24" i="157"/>
  <c r="F20" i="157"/>
  <c r="F16" i="157"/>
  <c r="F15" i="157"/>
  <c r="F14" i="157"/>
  <c r="F9" i="157"/>
  <c r="F8" i="157"/>
  <c r="F5" i="157"/>
  <c r="Z25" i="152"/>
  <c r="Z24" i="152"/>
  <c r="Z20" i="152"/>
  <c r="Z18" i="152"/>
  <c r="Z17" i="152"/>
  <c r="Z16" i="152"/>
  <c r="Z15" i="152"/>
  <c r="Z10" i="152"/>
  <c r="Z9" i="152"/>
  <c r="Z8" i="152"/>
  <c r="Z5" i="152"/>
  <c r="W17" i="159"/>
  <c r="E3" i="159"/>
  <c r="E3" i="158"/>
  <c r="E3" i="157"/>
  <c r="M24" i="159"/>
  <c r="M20" i="159"/>
  <c r="M14" i="159"/>
  <c r="M8" i="159"/>
  <c r="L5" i="159"/>
  <c r="O1" i="159"/>
  <c r="M1" i="159"/>
  <c r="H1" i="159"/>
  <c r="O1" i="158"/>
  <c r="M1" i="158"/>
  <c r="H1" i="158"/>
  <c r="O1" i="157"/>
  <c r="M1" i="157"/>
  <c r="H1" i="157"/>
  <c r="M1" i="152"/>
  <c r="H1" i="152"/>
  <c r="W20" i="159"/>
  <c r="W12" i="159"/>
  <c r="W8" i="159"/>
  <c r="V5" i="159"/>
  <c r="R24" i="159"/>
  <c r="R20" i="159"/>
  <c r="R14" i="159"/>
  <c r="R8" i="159"/>
  <c r="Q5" i="159"/>
  <c r="H20" i="159"/>
  <c r="H14" i="159"/>
  <c r="H5" i="159"/>
  <c r="C24" i="159"/>
  <c r="C20" i="159"/>
  <c r="C14" i="159"/>
  <c r="C8" i="159"/>
  <c r="B5" i="159"/>
  <c r="O1" i="152"/>
  <c r="Z36" i="159"/>
  <c r="U36" i="159"/>
  <c r="P36" i="159"/>
  <c r="K36" i="159"/>
  <c r="F36" i="159"/>
  <c r="W24" i="158"/>
  <c r="W20" i="158"/>
  <c r="W14" i="158"/>
  <c r="W8" i="158"/>
  <c r="V5" i="158"/>
  <c r="R24" i="158"/>
  <c r="R20" i="158"/>
  <c r="R14" i="158"/>
  <c r="R8" i="158"/>
  <c r="Q5" i="158"/>
  <c r="M24" i="158"/>
  <c r="M20" i="158"/>
  <c r="M14" i="158"/>
  <c r="M8" i="158"/>
  <c r="L5" i="158"/>
  <c r="H24" i="158"/>
  <c r="H20" i="158"/>
  <c r="H14" i="158"/>
  <c r="H5" i="158"/>
  <c r="C24" i="158"/>
  <c r="C20" i="158"/>
  <c r="C14" i="158"/>
  <c r="C8" i="158"/>
  <c r="B5" i="158"/>
  <c r="W24" i="157"/>
  <c r="W20" i="157"/>
  <c r="W12" i="157"/>
  <c r="W8" i="157"/>
  <c r="V5" i="157"/>
  <c r="R24" i="157"/>
  <c r="R20" i="157"/>
  <c r="R14" i="157"/>
  <c r="R8" i="157"/>
  <c r="Q5" i="157"/>
  <c r="M24" i="157"/>
  <c r="M20" i="157"/>
  <c r="M14" i="157"/>
  <c r="M8" i="157"/>
  <c r="L5" i="157"/>
  <c r="H24" i="157"/>
  <c r="H14" i="157"/>
  <c r="H5" i="157"/>
  <c r="C20" i="157"/>
  <c r="C14" i="157"/>
  <c r="C8" i="157"/>
  <c r="B5" i="157"/>
  <c r="Z36" i="158"/>
  <c r="U36" i="158"/>
  <c r="P36" i="158"/>
  <c r="K36" i="158"/>
  <c r="F36" i="158"/>
  <c r="Z36" i="157"/>
  <c r="U36" i="157"/>
  <c r="P36" i="157"/>
  <c r="K36" i="157"/>
  <c r="F36" i="157"/>
  <c r="Z36" i="152"/>
  <c r="Y3" i="152" l="1"/>
  <c r="W24" i="152" l="1"/>
  <c r="W20" i="152"/>
  <c r="W14" i="152"/>
  <c r="W8" i="152"/>
  <c r="V5" i="152"/>
  <c r="B3" i="125" l="1"/>
  <c r="A4" i="125" l="1"/>
  <c r="B4" i="125" l="1"/>
  <c r="B3" i="157"/>
  <c r="G3" i="157" s="1"/>
  <c r="A5" i="125"/>
  <c r="A6" i="125" s="1"/>
  <c r="L3" i="157" l="1"/>
  <c r="J3" i="157"/>
  <c r="B5" i="125"/>
  <c r="B6" i="125"/>
  <c r="A7" i="125"/>
  <c r="Q3" i="157" l="1"/>
  <c r="O3" i="157"/>
  <c r="A8" i="125"/>
  <c r="B7" i="125"/>
  <c r="V3" i="157" l="1"/>
  <c r="Y3" i="157" s="1"/>
  <c r="T3" i="157"/>
  <c r="A9" i="125"/>
  <c r="B3" i="158" s="1"/>
  <c r="G3" i="158" s="1"/>
  <c r="B8" i="125"/>
  <c r="L3" i="158" l="1"/>
  <c r="J3" i="158"/>
  <c r="A10" i="125"/>
  <c r="B9" i="125"/>
  <c r="Q3" i="158" l="1"/>
  <c r="O3" i="158"/>
  <c r="B10" i="125"/>
  <c r="A11" i="125"/>
  <c r="T3" i="158" l="1"/>
  <c r="V3" i="158"/>
  <c r="Y3" i="158" s="1"/>
  <c r="A12" i="125"/>
  <c r="B11" i="125"/>
  <c r="A13" i="125" l="1"/>
  <c r="B12" i="125"/>
  <c r="A14" i="125" l="1"/>
  <c r="B3" i="159" s="1"/>
  <c r="G3" i="159" s="1"/>
  <c r="B13" i="125"/>
  <c r="J3" i="159" l="1"/>
  <c r="L3" i="159"/>
  <c r="B14" i="125"/>
  <c r="A15" i="125"/>
  <c r="Q3" i="159" l="1"/>
  <c r="O3" i="159"/>
  <c r="A16" i="125"/>
  <c r="A17" i="125" s="1"/>
  <c r="B15" i="125"/>
  <c r="T3" i="159" l="1"/>
  <c r="V3" i="159"/>
  <c r="Y3" i="159" s="1"/>
  <c r="A18" i="125"/>
  <c r="B17" i="125"/>
  <c r="B16" i="125"/>
  <c r="B18" i="125" l="1"/>
</calcChain>
</file>

<file path=xl/sharedStrings.xml><?xml version="1.0" encoding="utf-8"?>
<sst xmlns="http://schemas.openxmlformats.org/spreadsheetml/2006/main" count="615" uniqueCount="236">
  <si>
    <t>主食</t>
  </si>
  <si>
    <t>日期</t>
  </si>
  <si>
    <t>星期</t>
  </si>
  <si>
    <t>湯品</t>
  </si>
  <si>
    <t>其他</t>
  </si>
  <si>
    <t>主菜</t>
    <phoneticPr fontId="1" type="noConversion" alignment="center"/>
  </si>
  <si>
    <t>副食一</t>
    <phoneticPr fontId="1" type="noConversion" alignment="center"/>
  </si>
  <si>
    <t>副食二</t>
    <phoneticPr fontId="1" type="noConversion" alignment="center"/>
  </si>
  <si>
    <t>校長</t>
    <phoneticPr fontId="22" type="noConversion"/>
  </si>
  <si>
    <t>主任</t>
    <phoneticPr fontId="22" type="noConversion"/>
  </si>
  <si>
    <t>執行秘書</t>
    <phoneticPr fontId="22" type="noConversion"/>
  </si>
  <si>
    <t>食譜設計</t>
    <phoneticPr fontId="22" type="noConversion"/>
  </si>
  <si>
    <t>監廚</t>
    <phoneticPr fontId="22" type="noConversion"/>
  </si>
  <si>
    <t>熱量</t>
    <phoneticPr fontId="22" type="noConversion"/>
  </si>
  <si>
    <t>營養供應比例</t>
    <phoneticPr fontId="22" type="noConversion"/>
  </si>
  <si>
    <t>水果</t>
    <phoneticPr fontId="1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</si>
  <si>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5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</si>
  <si>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5" type="noConversion"/>
  </si>
  <si>
    <r>
      <rPr>
        <sz val="12"/>
        <color rgb="FF000000"/>
        <rFont val="標楷體"/>
        <family val="4"/>
        <charset val="136"/>
      </rPr>
      <t>日期</t>
    </r>
  </si>
  <si>
    <r>
      <rPr>
        <sz val="12"/>
        <color rgb="FF000000"/>
        <rFont val="標楷體"/>
        <family val="4"/>
        <charset val="136"/>
      </rPr>
      <t>項目</t>
    </r>
  </si>
  <si>
    <r>
      <rPr>
        <sz val="12"/>
        <color rgb="FF000000"/>
        <rFont val="標楷體"/>
        <family val="4"/>
        <charset val="136"/>
      </rPr>
      <t>材料</t>
    </r>
  </si>
  <si>
    <r>
      <rPr>
        <sz val="10"/>
        <color rgb="FF000000"/>
        <rFont val="標楷體"/>
        <family val="4"/>
        <charset val="136"/>
      </rPr>
      <t>每人</t>
    </r>
    <r>
      <rPr>
        <sz val="10"/>
        <color rgb="FF000000"/>
        <rFont val="Times New Roman"/>
        <family val="1"/>
      </rPr>
      <t>(g)</t>
    </r>
  </si>
  <si>
    <r>
      <rPr>
        <sz val="12"/>
        <color rgb="FF000000"/>
        <rFont val="標楷體"/>
        <family val="4"/>
        <charset val="136"/>
      </rPr>
      <t>學校採購量</t>
    </r>
    <r>
      <rPr>
        <sz val="12"/>
        <color rgb="FF000000"/>
        <rFont val="Times New Roman"/>
        <family val="1"/>
      </rPr>
      <t>(kg)</t>
    </r>
  </si>
  <si>
    <r>
      <rPr>
        <sz val="12"/>
        <color rgb="FF000000"/>
        <rFont val="標楷體"/>
        <family val="4"/>
        <charset val="136"/>
      </rPr>
      <t>副食一</t>
    </r>
    <phoneticPr fontId="35" type="noConversion"/>
  </si>
  <si>
    <r>
      <rPr>
        <sz val="12"/>
        <color rgb="FF000000"/>
        <rFont val="標楷體"/>
        <family val="4"/>
        <charset val="136"/>
      </rPr>
      <t>副食二</t>
    </r>
    <phoneticPr fontId="35" type="noConversion"/>
  </si>
  <si>
    <r>
      <rPr>
        <sz val="12"/>
        <color rgb="FF000000"/>
        <rFont val="標楷體"/>
        <family val="4"/>
        <charset val="136"/>
      </rPr>
      <t>湯品</t>
    </r>
    <phoneticPr fontId="35" type="noConversion"/>
  </si>
  <si>
    <t>主菜</t>
    <phoneticPr fontId="22" type="noConversion"/>
  </si>
  <si>
    <t>主食</t>
    <phoneticPr fontId="35" type="noConversion"/>
  </si>
  <si>
    <t xml:space="preserve">食譜設計:               執行秘書:               主任:               校長：                   </t>
    <phoneticPr fontId="22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</si>
  <si>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5" type="noConversion"/>
  </si>
  <si>
    <t>附餐</t>
    <phoneticPr fontId="1" type="noConversion"/>
  </si>
  <si>
    <t>有機蔬菜</t>
    <phoneticPr fontId="22" type="noConversion"/>
  </si>
  <si>
    <t>＊本校午餐供應皆採國產豬肉。</t>
    <phoneticPr fontId="22" type="noConversion"/>
  </si>
  <si>
    <t>＊午餐菜色含有麩質、甲殼類、芒果、花生、堅果、芝麻、大豆、奶、蛋、魚類等及其製品,不適合對其過敏者食用。</t>
    <phoneticPr fontId="22" type="noConversion"/>
  </si>
  <si>
    <r>
      <rPr>
        <sz val="12"/>
        <color rgb="FF000000"/>
        <rFont val="標楷體"/>
        <family val="4"/>
        <charset val="136"/>
      </rPr>
      <t>烹調法</t>
    </r>
    <r>
      <rPr>
        <sz val="12"/>
        <color rgb="FF000000"/>
        <rFont val="Times New Roman"/>
        <family val="4"/>
      </rPr>
      <t>/</t>
    </r>
    <r>
      <rPr>
        <sz val="12"/>
        <color rgb="FF000000"/>
        <rFont val="標楷體"/>
        <family val="4"/>
        <charset val="136"/>
      </rPr>
      <t>菜名</t>
    </r>
    <phoneticPr fontId="22" type="noConversion"/>
  </si>
  <si>
    <r>
      <rPr>
        <sz val="12"/>
        <color rgb="FF000000"/>
        <rFont val="標楷體"/>
        <family val="4"/>
        <charset val="136"/>
      </rPr>
      <t>烹調法</t>
    </r>
    <r>
      <rPr>
        <sz val="12"/>
        <color rgb="FF000000"/>
        <rFont val="Times New Roman"/>
        <family val="4"/>
        <charset val="136"/>
      </rPr>
      <t>/</t>
    </r>
    <r>
      <rPr>
        <sz val="12"/>
        <color rgb="FF000000"/>
        <rFont val="標楷體"/>
        <family val="4"/>
        <charset val="136"/>
      </rPr>
      <t>菜名</t>
    </r>
    <phoneticPr fontId="22" type="noConversion"/>
  </si>
  <si>
    <t>水果</t>
    <phoneticPr fontId="22" type="noConversion"/>
  </si>
  <si>
    <t>全穀雜糧類</t>
    <phoneticPr fontId="22" type="noConversion"/>
  </si>
  <si>
    <t>油脂與堅果種子類</t>
    <phoneticPr fontId="22" type="noConversion"/>
  </si>
  <si>
    <t>蔬菜類</t>
    <phoneticPr fontId="22" type="noConversion"/>
  </si>
  <si>
    <t>乳品類</t>
    <phoneticPr fontId="22" type="noConversion"/>
  </si>
  <si>
    <t>水果類</t>
    <phoneticPr fontId="22" type="noConversion"/>
  </si>
  <si>
    <t>豆魚蛋肉類</t>
    <phoneticPr fontId="22" type="noConversion"/>
  </si>
  <si>
    <t>煮</t>
    <phoneticPr fontId="22" type="noConversion"/>
  </si>
  <si>
    <t>煮</t>
    <phoneticPr fontId="35" type="noConversion"/>
  </si>
  <si>
    <t>炒</t>
    <phoneticPr fontId="35" type="noConversion"/>
  </si>
  <si>
    <t>附餐</t>
    <phoneticPr fontId="22" type="noConversion"/>
  </si>
  <si>
    <t>第一週</t>
    <phoneticPr fontId="22" type="noConversion"/>
  </si>
  <si>
    <t>第二週</t>
    <phoneticPr fontId="22" type="noConversion"/>
  </si>
  <si>
    <t>第三週</t>
    <phoneticPr fontId="22" type="noConversion"/>
  </si>
  <si>
    <t>第四週</t>
    <phoneticPr fontId="22" type="noConversion"/>
  </si>
  <si>
    <t>履歷豆漿</t>
    <phoneticPr fontId="22" type="noConversion"/>
  </si>
  <si>
    <t>午餐菜單</t>
    <phoneticPr fontId="22" type="noConversion"/>
  </si>
  <si>
    <t>115年</t>
    <phoneticPr fontId="1" type="noConversion" alignment="center"/>
  </si>
  <si>
    <t>芝麻米飯</t>
  </si>
  <si>
    <t>梅干菜燒肉</t>
  </si>
  <si>
    <t>客家小炒</t>
  </si>
  <si>
    <t>有機蔬菜</t>
  </si>
  <si>
    <t>綠豆芋圓甜湯</t>
  </si>
  <si>
    <t>白米飯</t>
  </si>
  <si>
    <t>枸杞藥膳雞</t>
  </si>
  <si>
    <t>肉末玉米</t>
  </si>
  <si>
    <t>炒大陸妹</t>
  </si>
  <si>
    <t>味 噌 湯</t>
  </si>
  <si>
    <t>水果</t>
  </si>
  <si>
    <t>胚芽米飯</t>
  </si>
  <si>
    <t>蜜汁翅小腿×2</t>
  </si>
  <si>
    <t>紅蘿蔔炒蛋</t>
  </si>
  <si>
    <t>鐵板豆芽菜</t>
  </si>
  <si>
    <t>薑絲黃瓜</t>
  </si>
  <si>
    <t>履歷豆漿</t>
  </si>
  <si>
    <t>糙米飯</t>
  </si>
  <si>
    <t>日式馬鈴薯燉肉</t>
  </si>
  <si>
    <t>越式寬粉</t>
  </si>
  <si>
    <t>蕃茄蛋花</t>
  </si>
  <si>
    <t>薏仁米飯</t>
  </si>
  <si>
    <t>沙茶雞丁</t>
  </si>
  <si>
    <t>關 東 煮</t>
  </si>
  <si>
    <t>海芽大骨</t>
  </si>
  <si>
    <t>打拋豬肉</t>
  </si>
  <si>
    <t>嫩炒海帶根</t>
  </si>
  <si>
    <t>炒 菠 菜</t>
  </si>
  <si>
    <t>蘿 蔔 湯</t>
  </si>
  <si>
    <t>油 飯</t>
  </si>
  <si>
    <t>茶葉蛋×1</t>
  </si>
  <si>
    <t>炒青花菜</t>
  </si>
  <si>
    <t>藥膳排骨</t>
  </si>
  <si>
    <t>蔥燒豆腐</t>
  </si>
  <si>
    <t>炒 菜 豆</t>
  </si>
  <si>
    <t>扁 蒲 湯</t>
  </si>
  <si>
    <t>海苔飯</t>
  </si>
  <si>
    <t>七味香酥魚丁</t>
  </si>
  <si>
    <t>泡菜起司年糕</t>
  </si>
  <si>
    <t>豆薯蛋花</t>
  </si>
  <si>
    <t>燕麥米飯</t>
  </si>
  <si>
    <t>可樂滷豬腳</t>
  </si>
  <si>
    <t>蒸 蛋</t>
  </si>
  <si>
    <t>西谷米冬瓜露甜湯</t>
  </si>
  <si>
    <t>紅燒雞丁</t>
  </si>
  <si>
    <t>蕃茄炒蛋</t>
  </si>
  <si>
    <t>炒青江菜</t>
  </si>
  <si>
    <t>玉米濃湯</t>
  </si>
  <si>
    <t>肉 包×1</t>
  </si>
  <si>
    <t>麻油菠菜</t>
  </si>
  <si>
    <t>小米飯</t>
  </si>
  <si>
    <t>毛豆拌豆干</t>
  </si>
  <si>
    <t>芹香黃瓜</t>
  </si>
  <si>
    <t>麥片米飯</t>
  </si>
  <si>
    <t>黑胡椒豬柳</t>
  </si>
  <si>
    <t>玉米炒蛋</t>
  </si>
  <si>
    <t>香菇雞湯</t>
  </si>
  <si>
    <t>九層塔燒雞</t>
  </si>
  <si>
    <t>咖哩肉末</t>
  </si>
  <si>
    <t>酸 辣 湯</t>
  </si>
  <si>
    <t>1月份</t>
    <phoneticPr fontId="22" type="noConversion"/>
  </si>
  <si>
    <t>白米</t>
    <phoneticPr fontId="22" type="noConversion"/>
  </si>
  <si>
    <t>黑芝麻</t>
    <phoneticPr fontId="22" type="noConversion"/>
  </si>
  <si>
    <t>肉丁</t>
    <phoneticPr fontId="22" type="noConversion"/>
  </si>
  <si>
    <t>梅干菜</t>
    <phoneticPr fontId="22" type="noConversion"/>
  </si>
  <si>
    <t>白蘿蔔</t>
    <phoneticPr fontId="22" type="noConversion"/>
  </si>
  <si>
    <t>乾魷魚</t>
    <phoneticPr fontId="22" type="noConversion"/>
  </si>
  <si>
    <t>肉絲</t>
    <phoneticPr fontId="22" type="noConversion"/>
  </si>
  <si>
    <t>豆干片</t>
    <phoneticPr fontId="22" type="noConversion"/>
  </si>
  <si>
    <t>芹菜</t>
    <phoneticPr fontId="22" type="noConversion"/>
  </si>
  <si>
    <t>紅蘿蔔</t>
  </si>
  <si>
    <t>紅蘿蔔</t>
    <phoneticPr fontId="22" type="noConversion"/>
  </si>
  <si>
    <t>綠豆</t>
    <phoneticPr fontId="22" type="noConversion"/>
  </si>
  <si>
    <t>芋圓</t>
    <phoneticPr fontId="22" type="noConversion"/>
  </si>
  <si>
    <t>雞丁</t>
    <phoneticPr fontId="22" type="noConversion"/>
  </si>
  <si>
    <t>高麗菜</t>
    <phoneticPr fontId="22" type="noConversion"/>
  </si>
  <si>
    <t>枸杞</t>
    <phoneticPr fontId="22" type="noConversion"/>
  </si>
  <si>
    <t>赤絞肉</t>
    <phoneticPr fontId="22" type="noConversion"/>
  </si>
  <si>
    <t>玉米粒</t>
    <phoneticPr fontId="22" type="noConversion"/>
  </si>
  <si>
    <t>大陸妹</t>
    <phoneticPr fontId="22" type="noConversion"/>
  </si>
  <si>
    <t>冬瓜</t>
    <phoneticPr fontId="22" type="noConversion"/>
  </si>
  <si>
    <t>大骨</t>
    <phoneticPr fontId="22" type="noConversion"/>
  </si>
  <si>
    <t>洋蔥</t>
    <phoneticPr fontId="22" type="noConversion"/>
  </si>
  <si>
    <t>乾香菇絲</t>
    <phoneticPr fontId="22" type="noConversion"/>
  </si>
  <si>
    <t>豆芽菜</t>
    <phoneticPr fontId="22" type="noConversion"/>
  </si>
  <si>
    <t>紅蔥頭</t>
    <phoneticPr fontId="22" type="noConversion"/>
  </si>
  <si>
    <t>嫩豆腐</t>
  </si>
  <si>
    <t>嫩豆腐</t>
    <phoneticPr fontId="22" type="noConversion"/>
  </si>
  <si>
    <t>柴魚片</t>
    <phoneticPr fontId="22" type="noConversion"/>
  </si>
  <si>
    <t>味噌</t>
    <phoneticPr fontId="22" type="noConversion"/>
  </si>
  <si>
    <t>胚芽米</t>
    <phoneticPr fontId="22" type="noConversion"/>
  </si>
  <si>
    <t>翅小腿</t>
    <phoneticPr fontId="22" type="noConversion"/>
  </si>
  <si>
    <t>白芝麻</t>
    <phoneticPr fontId="22" type="noConversion"/>
  </si>
  <si>
    <t>雞蛋</t>
    <phoneticPr fontId="22" type="noConversion"/>
  </si>
  <si>
    <t>蔥</t>
    <phoneticPr fontId="22" type="noConversion"/>
  </si>
  <si>
    <t>青椒</t>
    <phoneticPr fontId="22" type="noConversion"/>
  </si>
  <si>
    <t>大黃瓜</t>
    <phoneticPr fontId="22" type="noConversion"/>
  </si>
  <si>
    <t>糙米</t>
    <phoneticPr fontId="22" type="noConversion"/>
  </si>
  <si>
    <t>洋芋</t>
    <phoneticPr fontId="22" type="noConversion"/>
  </si>
  <si>
    <t>寬冬粉</t>
    <phoneticPr fontId="22" type="noConversion"/>
  </si>
  <si>
    <t>魷魚條</t>
    <phoneticPr fontId="22" type="noConversion"/>
  </si>
  <si>
    <t>小黃瓜</t>
    <phoneticPr fontId="22" type="noConversion"/>
  </si>
  <si>
    <t>蕃茄</t>
    <phoneticPr fontId="22" type="noConversion"/>
  </si>
  <si>
    <t>薏仁</t>
    <phoneticPr fontId="22" type="noConversion"/>
  </si>
  <si>
    <t>油豆腐</t>
    <phoneticPr fontId="22" type="noConversion"/>
  </si>
  <si>
    <t>玉米塊</t>
    <phoneticPr fontId="22" type="noConversion"/>
  </si>
  <si>
    <t>黑輪條</t>
    <phoneticPr fontId="22" type="noConversion"/>
  </si>
  <si>
    <t>乾海帶芽</t>
    <phoneticPr fontId="22" type="noConversion"/>
  </si>
  <si>
    <t>白米飯</t>
    <phoneticPr fontId="22" type="noConversion"/>
  </si>
  <si>
    <t>豬絞肉</t>
    <phoneticPr fontId="22" type="noConversion"/>
  </si>
  <si>
    <t>九層塔</t>
    <phoneticPr fontId="22" type="noConversion"/>
  </si>
  <si>
    <t>海帶頭</t>
    <phoneticPr fontId="22" type="noConversion"/>
  </si>
  <si>
    <t>菠菜</t>
    <phoneticPr fontId="22" type="noConversion"/>
  </si>
  <si>
    <t>糯米</t>
    <phoneticPr fontId="22" type="noConversion"/>
  </si>
  <si>
    <t>蝦米</t>
    <phoneticPr fontId="22" type="noConversion"/>
  </si>
  <si>
    <t>茶葉蛋</t>
    <phoneticPr fontId="22" type="noConversion"/>
  </si>
  <si>
    <t>青花菜</t>
    <phoneticPr fontId="22" type="noConversion"/>
  </si>
  <si>
    <t>排骨</t>
    <phoneticPr fontId="22" type="noConversion"/>
  </si>
  <si>
    <t>藥膳包</t>
    <phoneticPr fontId="22" type="noConversion"/>
  </si>
  <si>
    <t>當歸片</t>
    <phoneticPr fontId="22" type="noConversion"/>
  </si>
  <si>
    <t>絞肉</t>
    <phoneticPr fontId="22" type="noConversion"/>
  </si>
  <si>
    <t>菜豆</t>
    <phoneticPr fontId="22" type="noConversion"/>
  </si>
  <si>
    <t>扁蒲</t>
    <phoneticPr fontId="22" type="noConversion"/>
  </si>
  <si>
    <t>海苔粉</t>
    <phoneticPr fontId="22" type="noConversion"/>
  </si>
  <si>
    <t>魚丁</t>
    <phoneticPr fontId="22" type="noConversion"/>
  </si>
  <si>
    <t>七味粉</t>
    <phoneticPr fontId="22" type="noConversion"/>
  </si>
  <si>
    <t>韓式年糕條</t>
    <phoneticPr fontId="22" type="noConversion"/>
  </si>
  <si>
    <t>韓式泡菜</t>
    <phoneticPr fontId="22" type="noConversion"/>
  </si>
  <si>
    <t>山東大白菜</t>
    <phoneticPr fontId="22" type="noConversion"/>
  </si>
  <si>
    <t>起司絲</t>
    <phoneticPr fontId="22" type="noConversion"/>
  </si>
  <si>
    <t>豆薯</t>
    <phoneticPr fontId="22" type="noConversion"/>
  </si>
  <si>
    <t>燕麥</t>
    <phoneticPr fontId="22" type="noConversion"/>
  </si>
  <si>
    <t>豬腳丁</t>
    <phoneticPr fontId="22" type="noConversion"/>
  </si>
  <si>
    <t>西谷米</t>
    <phoneticPr fontId="22" type="noConversion"/>
  </si>
  <si>
    <t>冬瓜露</t>
    <phoneticPr fontId="22" type="noConversion"/>
  </si>
  <si>
    <t>青江菜</t>
    <phoneticPr fontId="22" type="noConversion"/>
  </si>
  <si>
    <t>洋蔥丁</t>
    <phoneticPr fontId="22" type="noConversion"/>
  </si>
  <si>
    <t>肉包</t>
    <phoneticPr fontId="22" type="noConversion"/>
  </si>
  <si>
    <t>黑麻油</t>
    <phoneticPr fontId="22" type="noConversion"/>
  </si>
  <si>
    <t>小米</t>
    <phoneticPr fontId="22" type="noConversion"/>
  </si>
  <si>
    <t>豆干丁</t>
    <phoneticPr fontId="22" type="noConversion"/>
  </si>
  <si>
    <t>毛豆</t>
    <phoneticPr fontId="22" type="noConversion"/>
  </si>
  <si>
    <t>麥片</t>
    <phoneticPr fontId="22" type="noConversion"/>
  </si>
  <si>
    <t>豬柳</t>
    <phoneticPr fontId="22" type="noConversion"/>
  </si>
  <si>
    <t>乾香菇</t>
    <phoneticPr fontId="22" type="noConversion"/>
  </si>
  <si>
    <t>乾木耳</t>
  </si>
  <si>
    <t>筍絲</t>
    <phoneticPr fontId="22" type="noConversion"/>
  </si>
  <si>
    <t>炒</t>
    <phoneticPr fontId="22" type="noConversion"/>
  </si>
  <si>
    <t>燒</t>
    <phoneticPr fontId="22" type="noConversion"/>
  </si>
  <si>
    <t>炸</t>
    <phoneticPr fontId="22" type="noConversion"/>
  </si>
  <si>
    <t>燉</t>
    <phoneticPr fontId="22" type="noConversion"/>
  </si>
  <si>
    <t>拌</t>
    <phoneticPr fontId="22" type="noConversion"/>
  </si>
  <si>
    <t>滷</t>
    <phoneticPr fontId="22" type="noConversion"/>
  </si>
  <si>
    <t>蒸</t>
    <phoneticPr fontId="22" type="noConversion"/>
  </si>
  <si>
    <t>燒</t>
    <phoneticPr fontId="35" type="noConversion"/>
  </si>
  <si>
    <t>飲品</t>
    <phoneticPr fontId="22" type="noConversion"/>
  </si>
  <si>
    <t>鮮奶</t>
    <phoneticPr fontId="22" type="noConversion"/>
  </si>
  <si>
    <t>項目</t>
  </si>
  <si>
    <t>烹調法/菜名</t>
    <phoneticPr fontId="22" type="noConversion"/>
  </si>
  <si>
    <t>材料</t>
  </si>
  <si>
    <t>每人(g)</t>
  </si>
  <si>
    <t>學校採購量(kg)</t>
  </si>
  <si>
    <t>副食一</t>
    <phoneticPr fontId="35" type="noConversion"/>
  </si>
  <si>
    <t>副食二</t>
    <phoneticPr fontId="35" type="noConversion"/>
  </si>
  <si>
    <t>湯品</t>
    <phoneticPr fontId="35" type="noConversion"/>
  </si>
  <si>
    <t>屏東縣立萬新國民中學</t>
    <phoneticPr fontId="22" type="noConversion"/>
  </si>
  <si>
    <t>供應人數：340人</t>
    <phoneticPr fontId="35" type="noConversion"/>
  </si>
  <si>
    <t>咖哩炒烏龍麵</t>
    <phoneticPr fontId="22" type="noConversion"/>
  </si>
  <si>
    <t>雙色花椰菜</t>
    <phoneticPr fontId="22" type="noConversion"/>
  </si>
  <si>
    <t>鹽 酥 雞</t>
    <phoneticPr fontId="22" type="noConversion"/>
  </si>
  <si>
    <t>烏龍麵</t>
    <phoneticPr fontId="22" type="noConversion"/>
  </si>
  <si>
    <t>大白菜湯</t>
    <phoneticPr fontId="22" type="noConversion"/>
  </si>
  <si>
    <t>紅蘿蔔</t>
    <phoneticPr fontId="35" type="noConversion"/>
  </si>
  <si>
    <t>青花菜</t>
    <phoneticPr fontId="35" type="noConversion"/>
  </si>
  <si>
    <t>白花菜</t>
    <phoneticPr fontId="35" type="noConversion"/>
  </si>
  <si>
    <t>咖哩粉</t>
    <phoneticPr fontId="22" type="noConversion"/>
  </si>
  <si>
    <t>五味雞丁</t>
    <phoneticPr fontId="22" type="noConversion"/>
  </si>
  <si>
    <t>豆 乳 雞</t>
    <phoneticPr fontId="22" type="noConversion"/>
  </si>
  <si>
    <t>地瓜</t>
    <phoneticPr fontId="35" type="noConversion"/>
  </si>
  <si>
    <t>米血丁</t>
    <phoneticPr fontId="22" type="noConversion"/>
  </si>
  <si>
    <t>皮蛋瘦肉粥</t>
    <phoneticPr fontId="22" type="noConversion"/>
  </si>
  <si>
    <t>皮蛋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</si>
</sst>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-[$€-2]* #,##0.00_-;\-[$€-2]* #,##0.00_-;_-[$€-2]* &quot;-&quot;??_-"/>
    <numFmt numFmtId="177" formatCode="[$-404]aaaa;@"/>
    <numFmt numFmtId="178" formatCode="0_ "/>
    <numFmt numFmtId="179" formatCode="0;_؂"/>
    <numFmt numFmtId="180" formatCode="0.0_ "/>
    <numFmt numFmtId="181" formatCode="m/d;@"/>
    <numFmt numFmtId="182" formatCode="[$-404]aaa;@"/>
    <numFmt numFmtId="183" formatCode="m&quot;月&quot;d&quot;日&quot;"/>
  </numFmts>
  <fonts count="58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color indexed="30"/>
      <name val="新細明體"/>
      <family val="1"/>
      <charset val="136"/>
    </font>
    <font>
      <sz val="14"/>
      <color theme="1"/>
      <name val="新細明體"/>
      <family val="2"/>
      <charset val="136"/>
      <scheme val="maj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4"/>
      <name val="標楷體"/>
      <family val="4"/>
      <charset val="136"/>
    </font>
    <font>
      <sz val="11"/>
      <color rgb="FF000000"/>
      <name val="Times New Roman"/>
      <family val="1"/>
    </font>
    <font>
      <sz val="12"/>
      <color rgb="FF000000"/>
      <name val="新細明體"/>
      <family val="1"/>
      <charset val="136"/>
      <scheme val="major"/>
    </font>
    <font>
      <b/>
      <sz val="18"/>
      <name val="標楷體"/>
      <family val="4"/>
      <charset val="136"/>
    </font>
    <font>
      <sz val="11"/>
      <color rgb="FF000000"/>
      <name val="Arial"/>
      <family val="2"/>
    </font>
    <font>
      <sz val="18"/>
      <color rgb="FF000000"/>
      <name val="標楷體"/>
      <family val="4"/>
      <charset val="136"/>
    </font>
    <font>
      <sz val="9"/>
      <name val="細明體"/>
      <family val="3"/>
      <charset val="136"/>
    </font>
    <font>
      <sz val="18"/>
      <color rgb="FF000000"/>
      <name val="Times New Roman"/>
      <family val="1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6"/>
      <color rgb="FFFF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1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2"/>
      <color rgb="FF000000"/>
      <name val="Microsoft JhengHei"/>
      <family val="4"/>
    </font>
    <font>
      <sz val="12"/>
      <color rgb="FF000000"/>
      <name val="Times New Roman"/>
      <family val="4"/>
    </font>
    <font>
      <sz val="12"/>
      <color rgb="FF000000"/>
      <name val="Times New Roman"/>
      <family val="4"/>
      <charset val="136"/>
    </font>
    <font>
      <sz val="18"/>
      <color rgb="FF000000"/>
      <name val="標楷體"/>
      <family val="1"/>
      <charset val="136"/>
    </font>
    <font>
      <sz val="9"/>
      <color theme="1"/>
      <name val="標楷體"/>
      <family val="4"/>
      <charset val="136"/>
    </font>
    <font>
      <sz val="11"/>
      <color rgb="FF000000"/>
      <name val="Microsoft JhengHei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4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3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6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3" fillId="0" borderId="0">
      <alignment vertical="center"/>
    </xf>
    <xf numFmtId="0" fontId="21" fillId="0" borderId="0" applyNumberFormat="0" applyBorder="0" applyProtection="0"/>
  </cellStyleXfs>
  <cellXfs count="177">
    <xf numFmtId="0" fontId="0" fillId="0" borderId="0" xfId="0">
      <alignment vertical="center"/>
    </xf>
    <xf numFmtId="0" fontId="20" fillId="0" borderId="0" xfId="192">
      <alignment vertical="center"/>
    </xf>
    <xf numFmtId="0" fontId="23" fillId="0" borderId="0" xfId="192" applyFont="1" applyAlignment="1">
      <alignment horizontal="center" vertical="center"/>
    </xf>
    <xf numFmtId="0" fontId="23" fillId="0" borderId="0" xfId="192" applyFont="1">
      <alignment vertical="center"/>
    </xf>
    <xf numFmtId="0" fontId="2" fillId="0" borderId="0" xfId="192" applyFont="1">
      <alignment vertical="center"/>
    </xf>
    <xf numFmtId="0" fontId="27" fillId="0" borderId="0" xfId="192" applyFont="1">
      <alignment vertical="center"/>
    </xf>
    <xf numFmtId="0" fontId="25" fillId="0" borderId="0" xfId="192" applyFont="1">
      <alignment vertical="center"/>
    </xf>
    <xf numFmtId="0" fontId="28" fillId="0" borderId="0" xfId="192" applyFont="1">
      <alignment vertical="center"/>
    </xf>
    <xf numFmtId="0" fontId="24" fillId="0" borderId="0" xfId="192" applyFont="1">
      <alignment vertical="center"/>
    </xf>
    <xf numFmtId="0" fontId="26" fillId="0" borderId="0" xfId="192" applyFo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461">
      <alignment vertical="center"/>
    </xf>
    <xf numFmtId="0" fontId="38" fillId="0" borderId="0" xfId="461" applyFont="1" applyAlignment="1">
      <alignment horizontal="center" vertical="center"/>
    </xf>
    <xf numFmtId="0" fontId="33" fillId="0" borderId="0" xfId="461" applyAlignment="1">
      <alignment horizontal="center" vertical="center"/>
    </xf>
    <xf numFmtId="0" fontId="21" fillId="0" borderId="0" xfId="461" applyFont="1" applyAlignment="1">
      <alignment horizontal="center" vertical="center"/>
    </xf>
    <xf numFmtId="0" fontId="30" fillId="0" borderId="0" xfId="461" applyFont="1">
      <alignment vertical="center"/>
    </xf>
    <xf numFmtId="0" fontId="38" fillId="0" borderId="0" xfId="461" applyFont="1">
      <alignment vertical="center"/>
    </xf>
    <xf numFmtId="0" fontId="44" fillId="0" borderId="10" xfId="192" applyFont="1" applyBorder="1">
      <alignment vertical="center"/>
    </xf>
    <xf numFmtId="0" fontId="44" fillId="0" borderId="10" xfId="192" applyFont="1" applyBorder="1" applyAlignment="1">
      <alignment horizontal="center" vertical="center"/>
    </xf>
    <xf numFmtId="0" fontId="44" fillId="0" borderId="0" xfId="192" applyFont="1">
      <alignment vertical="center"/>
    </xf>
    <xf numFmtId="180" fontId="44" fillId="0" borderId="0" xfId="192" applyNumberFormat="1" applyFont="1" applyAlignment="1">
      <alignment horizontal="left" vertical="center"/>
    </xf>
    <xf numFmtId="0" fontId="44" fillId="0" borderId="0" xfId="192" applyFont="1" applyAlignment="1">
      <alignment horizontal="center" vertical="center" wrapText="1"/>
    </xf>
    <xf numFmtId="0" fontId="44" fillId="0" borderId="0" xfId="192" applyFont="1" applyAlignment="1">
      <alignment horizontal="left" vertical="center"/>
    </xf>
    <xf numFmtId="0" fontId="44" fillId="0" borderId="0" xfId="192" applyFont="1" applyAlignment="1">
      <alignment horizontal="center" vertical="center"/>
    </xf>
    <xf numFmtId="0" fontId="37" fillId="0" borderId="0" xfId="461" applyFont="1">
      <alignment vertical="center"/>
    </xf>
    <xf numFmtId="0" fontId="45" fillId="0" borderId="10" xfId="0" applyFont="1" applyBorder="1" applyAlignment="1">
      <alignment horizontal="center" vertical="center"/>
    </xf>
    <xf numFmtId="0" fontId="29" fillId="0" borderId="0" xfId="0" applyFont="1">
      <alignment vertical="center"/>
    </xf>
    <xf numFmtId="181" fontId="45" fillId="0" borderId="10" xfId="0" applyNumberFormat="1" applyFont="1" applyBorder="1" applyAlignment="1">
      <alignment horizontal="center" vertical="center"/>
    </xf>
    <xf numFmtId="182" fontId="45" fillId="0" borderId="10" xfId="0" applyNumberFormat="1" applyFont="1" applyBorder="1" applyAlignment="1">
      <alignment horizontal="center" vertical="center"/>
    </xf>
    <xf numFmtId="181" fontId="45" fillId="0" borderId="15" xfId="0" applyNumberFormat="1" applyFont="1" applyBorder="1" applyAlignment="1">
      <alignment horizontal="center" vertical="center"/>
    </xf>
    <xf numFmtId="0" fontId="43" fillId="0" borderId="10" xfId="461" applyFont="1" applyBorder="1" applyAlignment="1">
      <alignment vertical="center" textRotation="255" shrinkToFit="1"/>
    </xf>
    <xf numFmtId="182" fontId="45" fillId="0" borderId="10" xfId="0" applyNumberFormat="1" applyFont="1" applyBorder="1" applyAlignment="1">
      <alignment horizontal="center" vertical="center" shrinkToFit="1"/>
    </xf>
    <xf numFmtId="0" fontId="45" fillId="0" borderId="10" xfId="0" applyFont="1" applyBorder="1" applyAlignment="1">
      <alignment horizontal="center" vertical="center" shrinkToFit="1"/>
    </xf>
    <xf numFmtId="182" fontId="45" fillId="0" borderId="14" xfId="0" applyNumberFormat="1" applyFont="1" applyBorder="1" applyAlignment="1">
      <alignment horizontal="center" vertical="center" shrinkToFit="1"/>
    </xf>
    <xf numFmtId="0" fontId="45" fillId="0" borderId="14" xfId="0" applyFont="1" applyBorder="1" applyAlignment="1">
      <alignment horizontal="center" vertical="center" shrinkToFit="1"/>
    </xf>
    <xf numFmtId="182" fontId="45" fillId="0" borderId="11" xfId="0" applyNumberFormat="1" applyFont="1" applyBorder="1" applyAlignment="1">
      <alignment horizontal="center" vertical="center" shrinkToFit="1"/>
    </xf>
    <xf numFmtId="0" fontId="45" fillId="0" borderId="15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wrapText="1"/>
    </xf>
    <xf numFmtId="0" fontId="39" fillId="0" borderId="0" xfId="461" applyFont="1">
      <alignment vertical="center"/>
    </xf>
    <xf numFmtId="0" fontId="43" fillId="0" borderId="10" xfId="461" applyFont="1" applyBorder="1" applyAlignment="1">
      <alignment vertical="center" shrinkToFit="1"/>
    </xf>
    <xf numFmtId="0" fontId="47" fillId="0" borderId="10" xfId="192" applyFont="1" applyBorder="1">
      <alignment vertical="center"/>
    </xf>
    <xf numFmtId="0" fontId="47" fillId="0" borderId="10" xfId="192" applyFont="1" applyBorder="1" applyAlignment="1">
      <alignment horizontal="center" vertical="center"/>
    </xf>
    <xf numFmtId="179" fontId="47" fillId="0" borderId="10" xfId="192" applyNumberFormat="1" applyFont="1" applyBorder="1">
      <alignment vertical="center"/>
    </xf>
    <xf numFmtId="180" fontId="44" fillId="0" borderId="17" xfId="192" applyNumberFormat="1" applyFont="1" applyBorder="1" applyAlignment="1">
      <alignment horizontal="center" vertical="center"/>
    </xf>
    <xf numFmtId="178" fontId="44" fillId="0" borderId="17" xfId="192" applyNumberFormat="1" applyFont="1" applyBorder="1" applyAlignment="1">
      <alignment horizontal="center" vertical="center"/>
    </xf>
    <xf numFmtId="0" fontId="30" fillId="0" borderId="0" xfId="461" applyFont="1" applyAlignment="1">
      <alignment horizontal="center" vertical="center"/>
    </xf>
    <xf numFmtId="0" fontId="43" fillId="0" borderId="10" xfId="461" applyFont="1" applyBorder="1" applyAlignment="1">
      <alignment horizontal="center" vertical="center" shrinkToFit="1"/>
    </xf>
    <xf numFmtId="180" fontId="44" fillId="0" borderId="10" xfId="192" applyNumberFormat="1" applyFont="1" applyBorder="1" applyAlignment="1">
      <alignment horizontal="center" vertical="center"/>
    </xf>
    <xf numFmtId="178" fontId="44" fillId="0" borderId="10" xfId="192" applyNumberFormat="1" applyFont="1" applyBorder="1" applyAlignment="1">
      <alignment horizontal="center" vertical="center"/>
    </xf>
    <xf numFmtId="182" fontId="45" fillId="0" borderId="15" xfId="0" applyNumberFormat="1" applyFont="1" applyBorder="1" applyAlignment="1">
      <alignment horizontal="center" vertical="center" shrinkToFit="1"/>
    </xf>
    <xf numFmtId="0" fontId="46" fillId="0" borderId="10" xfId="192" applyFont="1" applyBorder="1" applyAlignment="1">
      <alignment horizontal="center" vertical="center"/>
    </xf>
    <xf numFmtId="0" fontId="45" fillId="0" borderId="23" xfId="0" applyFont="1" applyBorder="1" applyAlignment="1">
      <alignment horizontal="center" vertical="center" shrinkToFit="1"/>
    </xf>
    <xf numFmtId="0" fontId="45" fillId="0" borderId="28" xfId="0" applyFont="1" applyBorder="1" applyAlignment="1">
      <alignment horizontal="center" vertical="center" shrinkToFit="1"/>
    </xf>
    <xf numFmtId="0" fontId="45" fillId="0" borderId="11" xfId="0" applyFont="1" applyBorder="1" applyAlignment="1">
      <alignment horizontal="center" vertical="center" shrinkToFit="1"/>
    </xf>
    <xf numFmtId="0" fontId="38" fillId="0" borderId="10" xfId="461" applyFont="1" applyBorder="1" applyAlignment="1">
      <alignment horizontal="center" vertical="center"/>
    </xf>
    <xf numFmtId="0" fontId="38" fillId="0" borderId="10" xfId="461" applyFont="1" applyBorder="1" applyAlignment="1">
      <alignment horizontal="center" vertical="center" shrinkToFit="1"/>
    </xf>
    <xf numFmtId="0" fontId="40" fillId="0" borderId="10" xfId="461" applyFont="1" applyBorder="1" applyAlignment="1">
      <alignment horizontal="center" vertical="center" shrinkToFit="1"/>
    </xf>
    <xf numFmtId="0" fontId="43" fillId="0" borderId="10" xfId="461" applyFont="1" applyBorder="1" applyAlignment="1">
      <alignment horizontal="left" vertical="center" shrinkToFit="1"/>
    </xf>
    <xf numFmtId="0" fontId="38" fillId="0" borderId="10" xfId="462" applyFont="1" applyBorder="1" applyAlignment="1" applyProtection="1">
      <alignment horizontal="center" vertical="center" shrinkToFit="1"/>
    </xf>
    <xf numFmtId="0" fontId="38" fillId="0" borderId="10" xfId="461" applyFont="1" applyBorder="1" applyAlignment="1">
      <alignment horizontal="center"/>
    </xf>
    <xf numFmtId="0" fontId="38" fillId="0" borderId="23" xfId="461" applyFont="1" applyBorder="1" applyAlignment="1">
      <alignment horizontal="center" vertical="center" shrinkToFit="1"/>
    </xf>
    <xf numFmtId="0" fontId="44" fillId="0" borderId="16" xfId="192" applyFont="1" applyBorder="1">
      <alignment vertical="center"/>
    </xf>
    <xf numFmtId="0" fontId="44" fillId="0" borderId="16" xfId="192" applyFont="1" applyBorder="1" applyAlignment="1">
      <alignment horizontal="center" vertical="center"/>
    </xf>
    <xf numFmtId="0" fontId="47" fillId="0" borderId="16" xfId="192" applyFont="1" applyBorder="1" applyAlignment="1">
      <alignment horizontal="center" vertical="center"/>
    </xf>
    <xf numFmtId="0" fontId="46" fillId="0" borderId="23" xfId="192" applyFont="1" applyBorder="1" applyAlignment="1">
      <alignment horizontal="center" vertical="center"/>
    </xf>
    <xf numFmtId="178" fontId="47" fillId="0" borderId="23" xfId="192" applyNumberFormat="1" applyFont="1" applyBorder="1">
      <alignment vertical="center"/>
    </xf>
    <xf numFmtId="0" fontId="38" fillId="0" borderId="17" xfId="461" applyFont="1" applyBorder="1" applyAlignment="1">
      <alignment horizontal="center" vertical="center" shrinkToFit="1"/>
    </xf>
    <xf numFmtId="0" fontId="46" fillId="0" borderId="17" xfId="192" applyFont="1" applyBorder="1" applyAlignment="1">
      <alignment horizontal="center" vertical="center"/>
    </xf>
    <xf numFmtId="178" fontId="47" fillId="0" borderId="17" xfId="192" applyNumberFormat="1" applyFont="1" applyBorder="1">
      <alignment vertical="center"/>
    </xf>
    <xf numFmtId="0" fontId="45" fillId="0" borderId="26" xfId="0" applyFont="1" applyBorder="1" applyAlignment="1">
      <alignment horizontal="center" vertical="center" shrinkToFit="1"/>
    </xf>
    <xf numFmtId="178" fontId="44" fillId="0" borderId="23" xfId="192" applyNumberFormat="1" applyFont="1" applyBorder="1">
      <alignment vertical="center"/>
    </xf>
    <xf numFmtId="0" fontId="34" fillId="0" borderId="0" xfId="461" applyFont="1">
      <alignment vertical="center"/>
    </xf>
    <xf numFmtId="0" fontId="36" fillId="0" borderId="0" xfId="461" applyFont="1">
      <alignment vertical="center"/>
    </xf>
    <xf numFmtId="0" fontId="52" fillId="0" borderId="0" xfId="461" applyFont="1">
      <alignment vertical="center"/>
    </xf>
    <xf numFmtId="0" fontId="53" fillId="0" borderId="10" xfId="192" applyFont="1" applyBorder="1" applyAlignment="1">
      <alignment horizontal="center" vertical="center"/>
    </xf>
    <xf numFmtId="0" fontId="43" fillId="0" borderId="10" xfId="461" applyFont="1" applyBorder="1" applyAlignment="1">
      <alignment horizontal="center" vertical="center" textRotation="255" shrinkToFit="1"/>
    </xf>
    <xf numFmtId="0" fontId="45" fillId="0" borderId="33" xfId="0" applyFont="1" applyBorder="1" applyAlignment="1">
      <alignment horizontal="center" vertical="center" shrinkToFit="1"/>
    </xf>
    <xf numFmtId="0" fontId="54" fillId="0" borderId="10" xfId="461" applyFont="1" applyBorder="1" applyAlignment="1">
      <alignment vertical="center" shrinkToFit="1"/>
    </xf>
    <xf numFmtId="0" fontId="44" fillId="0" borderId="16" xfId="192" applyFont="1" applyBorder="1" applyAlignment="1">
      <alignment horizontal="left" vertical="center"/>
    </xf>
    <xf numFmtId="0" fontId="44" fillId="0" borderId="10" xfId="192" applyFont="1" applyBorder="1" applyAlignment="1">
      <alignment horizontal="left" vertical="center"/>
    </xf>
    <xf numFmtId="0" fontId="47" fillId="0" borderId="10" xfId="192" applyFont="1" applyBorder="1" applyAlignment="1">
      <alignment horizontal="left" vertical="center"/>
    </xf>
    <xf numFmtId="0" fontId="56" fillId="0" borderId="10" xfId="461" applyFont="1" applyBorder="1" applyAlignment="1">
      <alignment horizontal="center" vertical="center" shrinkToFit="1"/>
    </xf>
    <xf numFmtId="0" fontId="56" fillId="0" borderId="10" xfId="461" applyFont="1" applyBorder="1" applyAlignment="1">
      <alignment horizontal="left" vertical="center" shrinkToFit="1"/>
    </xf>
    <xf numFmtId="0" fontId="56" fillId="0" borderId="10" xfId="461" applyFont="1" applyBorder="1" applyAlignment="1">
      <alignment vertical="center" shrinkToFit="1"/>
    </xf>
    <xf numFmtId="0" fontId="57" fillId="0" borderId="10" xfId="0" applyFont="1" applyBorder="1" applyAlignment="1">
      <alignment horizontal="center" vertical="center" shrinkToFit="1"/>
    </xf>
    <xf numFmtId="0" fontId="56" fillId="0" borderId="10" xfId="461" applyFont="1" applyBorder="1" applyAlignment="1">
      <alignment vertical="center" textRotation="255" shrinkToFit="1"/>
    </xf>
    <xf numFmtId="0" fontId="46" fillId="0" borderId="10" xfId="461" applyFont="1" applyBorder="1" applyAlignment="1">
      <alignment horizontal="center" vertical="center"/>
    </xf>
    <xf numFmtId="0" fontId="46" fillId="0" borderId="10" xfId="461" applyFont="1" applyBorder="1" applyAlignment="1">
      <alignment horizontal="center" vertical="center" shrinkToFit="1"/>
    </xf>
    <xf numFmtId="0" fontId="55" fillId="0" borderId="10" xfId="461" applyFont="1" applyBorder="1" applyAlignment="1">
      <alignment horizontal="center" vertical="center" shrinkToFit="1"/>
    </xf>
    <xf numFmtId="0" fontId="46" fillId="0" borderId="23" xfId="461" applyFont="1" applyBorder="1" applyAlignment="1">
      <alignment horizontal="center" vertical="center" shrinkToFit="1"/>
    </xf>
    <xf numFmtId="0" fontId="46" fillId="0" borderId="17" xfId="461" applyFont="1" applyBorder="1" applyAlignment="1">
      <alignment horizontal="center" vertical="center" shrinkToFit="1"/>
    </xf>
    <xf numFmtId="178" fontId="46" fillId="0" borderId="10" xfId="192" applyNumberFormat="1" applyFont="1" applyBorder="1" applyAlignment="1">
      <alignment horizontal="center" vertical="center"/>
    </xf>
    <xf numFmtId="181" fontId="48" fillId="0" borderId="0" xfId="0" applyNumberFormat="1" applyFont="1" applyAlignment="1">
      <alignment horizontal="left" vertical="center" wrapText="1"/>
    </xf>
    <xf numFmtId="0" fontId="29" fillId="0" borderId="0" xfId="0" applyFont="1" applyAlignment="1"/>
    <xf numFmtId="181" fontId="32" fillId="0" borderId="30" xfId="0" applyNumberFormat="1" applyFont="1" applyBorder="1" applyAlignment="1">
      <alignment horizontal="center" vertical="center"/>
    </xf>
    <xf numFmtId="0" fontId="44" fillId="0" borderId="23" xfId="192" applyFont="1" applyBorder="1" applyAlignment="1">
      <alignment horizontal="center" vertical="center" textRotation="255"/>
    </xf>
    <xf numFmtId="0" fontId="43" fillId="0" borderId="10" xfId="461" applyFont="1" applyBorder="1" applyAlignment="1">
      <alignment horizontal="center" vertical="center" textRotation="255" shrinkToFit="1"/>
    </xf>
    <xf numFmtId="0" fontId="38" fillId="0" borderId="10" xfId="461" applyFont="1" applyBorder="1" applyAlignment="1">
      <alignment horizontal="center" vertical="center" textRotation="255"/>
    </xf>
    <xf numFmtId="0" fontId="44" fillId="0" borderId="18" xfId="192" applyFont="1" applyBorder="1" applyAlignment="1">
      <alignment horizontal="left" vertical="center"/>
    </xf>
    <xf numFmtId="0" fontId="44" fillId="0" borderId="27" xfId="192" applyFont="1" applyBorder="1" applyAlignment="1">
      <alignment horizontal="left" vertical="center"/>
    </xf>
    <xf numFmtId="0" fontId="44" fillId="0" borderId="26" xfId="192" applyFont="1" applyBorder="1" applyAlignment="1">
      <alignment horizontal="left" vertical="center"/>
    </xf>
    <xf numFmtId="0" fontId="39" fillId="0" borderId="10" xfId="461" applyFont="1" applyBorder="1" applyAlignment="1">
      <alignment horizontal="center" vertical="center" textRotation="255"/>
    </xf>
    <xf numFmtId="0" fontId="44" fillId="0" borderId="23" xfId="192" applyFont="1" applyBorder="1" applyAlignment="1">
      <alignment horizontal="left" vertical="center"/>
    </xf>
    <xf numFmtId="0" fontId="38" fillId="0" borderId="0" xfId="461" applyFont="1" applyAlignment="1">
      <alignment horizontal="left" vertical="center"/>
    </xf>
    <xf numFmtId="183" fontId="39" fillId="0" borderId="18" xfId="461" applyNumberFormat="1" applyFont="1" applyBorder="1" applyAlignment="1">
      <alignment horizontal="center" vertical="center"/>
    </xf>
    <xf numFmtId="183" fontId="39" fillId="0" borderId="27" xfId="461" applyNumberFormat="1" applyFont="1" applyBorder="1" applyAlignment="1">
      <alignment horizontal="center" vertical="center"/>
    </xf>
    <xf numFmtId="183" fontId="39" fillId="0" borderId="26" xfId="461" applyNumberFormat="1" applyFont="1" applyBorder="1" applyAlignment="1">
      <alignment horizontal="center" vertical="center"/>
    </xf>
    <xf numFmtId="0" fontId="43" fillId="0" borderId="26" xfId="461" applyFont="1" applyBorder="1" applyAlignment="1">
      <alignment horizontal="center" vertical="center" textRotation="255" shrinkToFit="1"/>
    </xf>
    <xf numFmtId="0" fontId="49" fillId="0" borderId="10" xfId="461" applyFont="1" applyBorder="1" applyAlignment="1">
      <alignment horizontal="center" vertical="center" textRotation="255"/>
    </xf>
    <xf numFmtId="0" fontId="51" fillId="0" borderId="18" xfId="461" applyFont="1" applyBorder="1" applyAlignment="1">
      <alignment horizontal="center" vertical="center" shrinkToFit="1"/>
    </xf>
    <xf numFmtId="0" fontId="38" fillId="0" borderId="26" xfId="461" applyFont="1" applyBorder="1" applyAlignment="1">
      <alignment horizontal="center" vertical="center" shrinkToFit="1"/>
    </xf>
    <xf numFmtId="177" fontId="39" fillId="0" borderId="23" xfId="461" applyNumberFormat="1" applyFont="1" applyBorder="1" applyAlignment="1">
      <alignment horizontal="center" vertical="center"/>
    </xf>
    <xf numFmtId="177" fontId="39" fillId="0" borderId="13" xfId="461" applyNumberFormat="1" applyFont="1" applyBorder="1" applyAlignment="1">
      <alignment horizontal="center" vertical="center"/>
    </xf>
    <xf numFmtId="177" fontId="39" fillId="0" borderId="27" xfId="461" applyNumberFormat="1" applyFont="1" applyBorder="1" applyAlignment="1">
      <alignment horizontal="center" vertical="center"/>
    </xf>
    <xf numFmtId="0" fontId="51" fillId="0" borderId="10" xfId="461" applyFont="1" applyBorder="1" applyAlignment="1">
      <alignment horizontal="center" vertical="center" shrinkToFit="1"/>
    </xf>
    <xf numFmtId="0" fontId="38" fillId="0" borderId="10" xfId="461" applyFont="1" applyBorder="1" applyAlignment="1">
      <alignment horizontal="center" vertical="center" shrinkToFit="1"/>
    </xf>
    <xf numFmtId="0" fontId="43" fillId="0" borderId="25" xfId="461" applyFont="1" applyBorder="1" applyAlignment="1">
      <alignment horizontal="center" vertical="center" textRotation="255" shrinkToFit="1"/>
    </xf>
    <xf numFmtId="0" fontId="43" fillId="0" borderId="31" xfId="461" applyFont="1" applyBorder="1" applyAlignment="1">
      <alignment horizontal="center" vertical="center" textRotation="255" shrinkToFit="1"/>
    </xf>
    <xf numFmtId="0" fontId="43" fillId="0" borderId="12" xfId="461" applyFont="1" applyBorder="1" applyAlignment="1">
      <alignment horizontal="center" vertical="center" textRotation="255" shrinkToFit="1"/>
    </xf>
    <xf numFmtId="0" fontId="43" fillId="0" borderId="29" xfId="461" applyFont="1" applyBorder="1" applyAlignment="1">
      <alignment horizontal="center" vertical="center" textRotation="255" shrinkToFit="1"/>
    </xf>
    <xf numFmtId="0" fontId="43" fillId="0" borderId="24" xfId="461" applyFont="1" applyBorder="1" applyAlignment="1">
      <alignment horizontal="center" vertical="center" textRotation="255" shrinkToFit="1"/>
    </xf>
    <xf numFmtId="0" fontId="43" fillId="0" borderId="32" xfId="461" applyFont="1" applyBorder="1" applyAlignment="1">
      <alignment horizontal="center" vertical="center" textRotation="255" shrinkToFit="1"/>
    </xf>
    <xf numFmtId="183" fontId="39" fillId="0" borderId="23" xfId="461" applyNumberFormat="1" applyFont="1" applyBorder="1" applyAlignment="1">
      <alignment horizontal="center" vertical="center"/>
    </xf>
    <xf numFmtId="0" fontId="44" fillId="0" borderId="16" xfId="192" applyFont="1" applyBorder="1" applyAlignment="1">
      <alignment horizontal="center" vertical="center"/>
    </xf>
    <xf numFmtId="0" fontId="44" fillId="0" borderId="10" xfId="192" applyFont="1" applyBorder="1" applyAlignment="1">
      <alignment horizontal="center" vertical="center"/>
    </xf>
    <xf numFmtId="0" fontId="42" fillId="0" borderId="16" xfId="461" applyFont="1" applyBorder="1" applyAlignment="1">
      <alignment horizontal="center" vertical="center" shrinkToFit="1"/>
    </xf>
    <xf numFmtId="0" fontId="38" fillId="0" borderId="16" xfId="461" applyFont="1" applyBorder="1" applyAlignment="1">
      <alignment horizontal="center" vertical="center"/>
    </xf>
    <xf numFmtId="0" fontId="38" fillId="0" borderId="21" xfId="461" applyFont="1" applyBorder="1" applyAlignment="1">
      <alignment horizontal="center" vertical="center"/>
    </xf>
    <xf numFmtId="0" fontId="43" fillId="0" borderId="21" xfId="461" applyFont="1" applyBorder="1" applyAlignment="1">
      <alignment horizontal="center" vertical="center" shrinkToFit="1"/>
    </xf>
    <xf numFmtId="0" fontId="43" fillId="0" borderId="19" xfId="461" applyFont="1" applyBorder="1" applyAlignment="1">
      <alignment horizontal="center" vertical="center" shrinkToFit="1"/>
    </xf>
    <xf numFmtId="0" fontId="43" fillId="0" borderId="20" xfId="461" applyFont="1" applyBorder="1" applyAlignment="1">
      <alignment horizontal="center" vertical="center" shrinkToFit="1"/>
    </xf>
    <xf numFmtId="0" fontId="39" fillId="0" borderId="16" xfId="461" applyFont="1" applyBorder="1" applyAlignment="1">
      <alignment horizontal="center" vertical="center" textRotation="255"/>
    </xf>
    <xf numFmtId="0" fontId="44" fillId="0" borderId="23" xfId="192" applyFont="1" applyBorder="1" applyAlignment="1">
      <alignment horizontal="center" vertical="center"/>
    </xf>
    <xf numFmtId="0" fontId="44" fillId="0" borderId="27" xfId="192" applyFont="1" applyBorder="1" applyAlignment="1">
      <alignment horizontal="center" vertical="center"/>
    </xf>
    <xf numFmtId="0" fontId="44" fillId="0" borderId="26" xfId="192" applyFont="1" applyBorder="1" applyAlignment="1">
      <alignment horizontal="center" vertical="center"/>
    </xf>
    <xf numFmtId="0" fontId="44" fillId="0" borderId="13" xfId="192" applyFont="1" applyBorder="1" applyAlignment="1">
      <alignment horizontal="center" vertical="center"/>
    </xf>
    <xf numFmtId="0" fontId="34" fillId="0" borderId="0" xfId="461" applyFont="1" applyAlignment="1">
      <alignment horizontal="center" vertical="center"/>
    </xf>
    <xf numFmtId="0" fontId="52" fillId="0" borderId="0" xfId="461" applyFont="1" applyAlignment="1">
      <alignment horizontal="center" vertical="center"/>
    </xf>
    <xf numFmtId="177" fontId="39" fillId="0" borderId="26" xfId="461" applyNumberFormat="1" applyFont="1" applyBorder="1" applyAlignment="1">
      <alignment horizontal="center" vertical="center"/>
    </xf>
    <xf numFmtId="0" fontId="39" fillId="0" borderId="34" xfId="461" applyFont="1" applyBorder="1" applyAlignment="1">
      <alignment horizontal="center" vertical="center" textRotation="255"/>
    </xf>
    <xf numFmtId="0" fontId="39" fillId="0" borderId="22" xfId="461" applyFont="1" applyBorder="1" applyAlignment="1">
      <alignment horizontal="center" vertical="center" textRotation="255"/>
    </xf>
    <xf numFmtId="0" fontId="39" fillId="0" borderId="11" xfId="461" applyFont="1" applyBorder="1" applyAlignment="1">
      <alignment horizontal="center" vertical="center" textRotation="255"/>
    </xf>
    <xf numFmtId="0" fontId="46" fillId="0" borderId="16" xfId="461" applyFont="1" applyBorder="1" applyAlignment="1">
      <alignment horizontal="center" vertical="center" shrinkToFit="1"/>
    </xf>
    <xf numFmtId="0" fontId="43" fillId="0" borderId="16" xfId="461" applyFont="1" applyBorder="1" applyAlignment="1">
      <alignment horizontal="center" vertical="center" shrinkToFit="1"/>
    </xf>
    <xf numFmtId="0" fontId="39" fillId="0" borderId="16" xfId="461" applyFont="1" applyBorder="1" applyAlignment="1">
      <alignment horizontal="center" vertical="center"/>
    </xf>
    <xf numFmtId="0" fontId="43" fillId="0" borderId="10" xfId="461" applyFont="1" applyBorder="1" applyAlignment="1">
      <alignment horizontal="center" vertical="center" textRotation="255" wrapText="1" shrinkToFit="1"/>
    </xf>
    <xf numFmtId="183" fontId="46" fillId="0" borderId="18" xfId="461" applyNumberFormat="1" applyFont="1" applyBorder="1" applyAlignment="1">
      <alignment horizontal="center" vertical="center"/>
    </xf>
    <xf numFmtId="183" fontId="46" fillId="0" borderId="27" xfId="461" applyNumberFormat="1" applyFont="1" applyBorder="1" applyAlignment="1">
      <alignment horizontal="center" vertical="center"/>
    </xf>
    <xf numFmtId="183" fontId="46" fillId="0" borderId="26" xfId="461" applyNumberFormat="1" applyFont="1" applyBorder="1" applyAlignment="1">
      <alignment horizontal="center" vertical="center"/>
    </xf>
    <xf numFmtId="177" fontId="46" fillId="0" borderId="23" xfId="461" applyNumberFormat="1" applyFont="1" applyBorder="1" applyAlignment="1">
      <alignment horizontal="center" vertical="center"/>
    </xf>
    <xf numFmtId="177" fontId="46" fillId="0" borderId="26" xfId="461" applyNumberFormat="1" applyFont="1" applyBorder="1" applyAlignment="1">
      <alignment horizontal="center" vertical="center"/>
    </xf>
    <xf numFmtId="0" fontId="46" fillId="0" borderId="10" xfId="461" applyFont="1" applyBorder="1" applyAlignment="1">
      <alignment horizontal="center" vertical="center" shrinkToFit="1"/>
    </xf>
    <xf numFmtId="0" fontId="46" fillId="0" borderId="18" xfId="461" applyFont="1" applyBorder="1" applyAlignment="1">
      <alignment horizontal="center" vertical="center" shrinkToFit="1"/>
    </xf>
    <xf numFmtId="0" fontId="46" fillId="0" borderId="26" xfId="461" applyFont="1" applyBorder="1" applyAlignment="1">
      <alignment horizontal="center" vertical="center" shrinkToFit="1"/>
    </xf>
    <xf numFmtId="183" fontId="46" fillId="0" borderId="23" xfId="461" applyNumberFormat="1" applyFont="1" applyBorder="1" applyAlignment="1">
      <alignment horizontal="center" vertical="center"/>
    </xf>
    <xf numFmtId="177" fontId="46" fillId="0" borderId="27" xfId="461" applyNumberFormat="1" applyFont="1" applyBorder="1" applyAlignment="1">
      <alignment horizontal="center" vertical="center"/>
    </xf>
    <xf numFmtId="177" fontId="46" fillId="0" borderId="13" xfId="461" applyNumberFormat="1" applyFont="1" applyBorder="1" applyAlignment="1">
      <alignment horizontal="center" vertical="center"/>
    </xf>
    <xf numFmtId="0" fontId="56" fillId="0" borderId="25" xfId="461" applyFont="1" applyBorder="1" applyAlignment="1">
      <alignment horizontal="center" vertical="center" textRotation="255" shrinkToFit="1"/>
    </xf>
    <xf numFmtId="0" fontId="56" fillId="0" borderId="31" xfId="461" applyFont="1" applyBorder="1" applyAlignment="1">
      <alignment horizontal="center" vertical="center" textRotation="255" shrinkToFit="1"/>
    </xf>
    <xf numFmtId="0" fontId="56" fillId="0" borderId="12" xfId="461" applyFont="1" applyBorder="1" applyAlignment="1">
      <alignment horizontal="center" vertical="center" textRotation="255" shrinkToFit="1"/>
    </xf>
    <xf numFmtId="0" fontId="56" fillId="0" borderId="29" xfId="461" applyFont="1" applyBorder="1" applyAlignment="1">
      <alignment horizontal="center" vertical="center" textRotation="255" shrinkToFit="1"/>
    </xf>
    <xf numFmtId="0" fontId="56" fillId="0" borderId="24" xfId="461" applyFont="1" applyBorder="1" applyAlignment="1">
      <alignment horizontal="center" vertical="center" textRotation="255" shrinkToFit="1"/>
    </xf>
    <xf numFmtId="0" fontId="56" fillId="0" borderId="32" xfId="461" applyFont="1" applyBorder="1" applyAlignment="1">
      <alignment horizontal="center" vertical="center" textRotation="255" shrinkToFit="1"/>
    </xf>
    <xf numFmtId="0" fontId="46" fillId="0" borderId="10" xfId="461" applyFont="1" applyBorder="1" applyAlignment="1">
      <alignment horizontal="center" vertical="center" textRotation="255"/>
    </xf>
    <xf numFmtId="0" fontId="56" fillId="0" borderId="10" xfId="461" applyFont="1" applyBorder="1" applyAlignment="1">
      <alignment horizontal="center" vertical="center" textRotation="255" shrinkToFit="1"/>
    </xf>
    <xf numFmtId="0" fontId="56" fillId="0" borderId="21" xfId="461" applyFont="1" applyBorder="1" applyAlignment="1">
      <alignment horizontal="center" vertical="center" shrinkToFit="1"/>
    </xf>
    <xf numFmtId="0" fontId="56" fillId="0" borderId="19" xfId="461" applyFont="1" applyBorder="1" applyAlignment="1">
      <alignment horizontal="center" vertical="center" shrinkToFit="1"/>
    </xf>
    <xf numFmtId="0" fontId="56" fillId="0" borderId="20" xfId="461" applyFont="1" applyBorder="1" applyAlignment="1">
      <alignment horizontal="center" vertical="center" shrinkToFit="1"/>
    </xf>
    <xf numFmtId="0" fontId="56" fillId="0" borderId="16" xfId="461" applyFont="1" applyBorder="1" applyAlignment="1">
      <alignment horizontal="center" vertical="center" shrinkToFit="1"/>
    </xf>
    <xf numFmtId="0" fontId="46" fillId="0" borderId="16" xfId="461" applyFont="1" applyBorder="1" applyAlignment="1">
      <alignment horizontal="center" vertical="center"/>
    </xf>
    <xf numFmtId="0" fontId="56" fillId="0" borderId="34" xfId="461" applyFont="1" applyBorder="1" applyAlignment="1">
      <alignment horizontal="center" vertical="center" textRotation="255" shrinkToFit="1"/>
    </xf>
    <xf numFmtId="0" fontId="56" fillId="0" borderId="22" xfId="461" applyFont="1" applyBorder="1" applyAlignment="1">
      <alignment horizontal="center" vertical="center" textRotation="255" shrinkToFit="1"/>
    </xf>
    <xf numFmtId="0" fontId="56" fillId="0" borderId="11" xfId="461" applyFont="1" applyBorder="1" applyAlignment="1">
      <alignment horizontal="center" vertical="center" textRotation="255" shrinkToFit="1"/>
    </xf>
    <xf numFmtId="0" fontId="46" fillId="0" borderId="35" xfId="461" applyFont="1" applyBorder="1" applyAlignment="1">
      <alignment horizontal="center" vertical="center" textRotation="255"/>
    </xf>
    <xf numFmtId="0" fontId="46" fillId="0" borderId="19" xfId="461" applyFont="1" applyBorder="1" applyAlignment="1">
      <alignment horizontal="center" vertical="center" textRotation="255"/>
    </xf>
    <xf numFmtId="0" fontId="46" fillId="0" borderId="20" xfId="461" applyFont="1" applyBorder="1" applyAlignment="1">
      <alignment horizontal="center" vertical="center" textRotation="255"/>
    </xf>
    <xf numFmtId="0" fontId="46" fillId="0" borderId="16" xfId="461" applyFont="1" applyBorder="1" applyAlignment="1">
      <alignment horizontal="center" vertical="center" textRotation="255"/>
    </xf>
  </cellXfs>
  <cellStyles count="463">
    <cellStyle name="20% - 輔色1 10" xfId="1" xr:uid="{00000000-0005-0000-0000-000000000000}"/>
    <cellStyle name="20% - 輔色1 11" xfId="2" xr:uid="{00000000-0005-0000-0000-000001000000}"/>
    <cellStyle name="20% - 輔色1 2" xfId="3" xr:uid="{00000000-0005-0000-0000-000002000000}"/>
    <cellStyle name="20% - 輔色1 3" xfId="4" xr:uid="{00000000-0005-0000-0000-000003000000}"/>
    <cellStyle name="20% - 輔色1 4" xfId="5" xr:uid="{00000000-0005-0000-0000-000004000000}"/>
    <cellStyle name="20% - 輔色1 5" xfId="6" xr:uid="{00000000-0005-0000-0000-000005000000}"/>
    <cellStyle name="20% - 輔色1 6" xfId="7" xr:uid="{00000000-0005-0000-0000-000006000000}"/>
    <cellStyle name="20% - 輔色1 7" xfId="8" xr:uid="{00000000-0005-0000-0000-000007000000}"/>
    <cellStyle name="20% - 輔色1 8" xfId="9" xr:uid="{00000000-0005-0000-0000-000008000000}"/>
    <cellStyle name="20% - 輔色1 9" xfId="10" xr:uid="{00000000-0005-0000-0000-000009000000}"/>
    <cellStyle name="20% - 輔色2 10" xfId="11" xr:uid="{00000000-0005-0000-0000-00000A000000}"/>
    <cellStyle name="20% - 輔色2 11" xfId="12" xr:uid="{00000000-0005-0000-0000-00000B000000}"/>
    <cellStyle name="20% - 輔色2 2" xfId="13" xr:uid="{00000000-0005-0000-0000-00000C000000}"/>
    <cellStyle name="20% - 輔色2 3" xfId="14" xr:uid="{00000000-0005-0000-0000-00000D000000}"/>
    <cellStyle name="20% - 輔色2 4" xfId="15" xr:uid="{00000000-0005-0000-0000-00000E000000}"/>
    <cellStyle name="20% - 輔色2 5" xfId="16" xr:uid="{00000000-0005-0000-0000-00000F000000}"/>
    <cellStyle name="20% - 輔色2 6" xfId="17" xr:uid="{00000000-0005-0000-0000-000010000000}"/>
    <cellStyle name="20% - 輔色2 7" xfId="18" xr:uid="{00000000-0005-0000-0000-000011000000}"/>
    <cellStyle name="20% - 輔色2 8" xfId="19" xr:uid="{00000000-0005-0000-0000-000012000000}"/>
    <cellStyle name="20% - 輔色2 9" xfId="20" xr:uid="{00000000-0005-0000-0000-000013000000}"/>
    <cellStyle name="20% - 輔色3 10" xfId="21" xr:uid="{00000000-0005-0000-0000-000014000000}"/>
    <cellStyle name="20% - 輔色3 11" xfId="22" xr:uid="{00000000-0005-0000-0000-000015000000}"/>
    <cellStyle name="20% - 輔色3 2" xfId="23" xr:uid="{00000000-0005-0000-0000-000016000000}"/>
    <cellStyle name="20% - 輔色3 3" xfId="24" xr:uid="{00000000-0005-0000-0000-000017000000}"/>
    <cellStyle name="20% - 輔色3 4" xfId="25" xr:uid="{00000000-0005-0000-0000-000018000000}"/>
    <cellStyle name="20% - 輔色3 5" xfId="26" xr:uid="{00000000-0005-0000-0000-000019000000}"/>
    <cellStyle name="20% - 輔色3 6" xfId="27" xr:uid="{00000000-0005-0000-0000-00001A000000}"/>
    <cellStyle name="20% - 輔色3 7" xfId="28" xr:uid="{00000000-0005-0000-0000-00001B000000}"/>
    <cellStyle name="20% - 輔色3 8" xfId="29" xr:uid="{00000000-0005-0000-0000-00001C000000}"/>
    <cellStyle name="20% - 輔色3 9" xfId="30" xr:uid="{00000000-0005-0000-0000-00001D000000}"/>
    <cellStyle name="20% - 輔色4 10" xfId="31" xr:uid="{00000000-0005-0000-0000-00001E000000}"/>
    <cellStyle name="20% - 輔色4 11" xfId="32" xr:uid="{00000000-0005-0000-0000-00001F000000}"/>
    <cellStyle name="20% - 輔色4 2" xfId="33" xr:uid="{00000000-0005-0000-0000-000020000000}"/>
    <cellStyle name="20% - 輔色4 3" xfId="34" xr:uid="{00000000-0005-0000-0000-000021000000}"/>
    <cellStyle name="20% - 輔色4 4" xfId="35" xr:uid="{00000000-0005-0000-0000-000022000000}"/>
    <cellStyle name="20% - 輔色4 5" xfId="36" xr:uid="{00000000-0005-0000-0000-000023000000}"/>
    <cellStyle name="20% - 輔色4 6" xfId="37" xr:uid="{00000000-0005-0000-0000-000024000000}"/>
    <cellStyle name="20% - 輔色4 7" xfId="38" xr:uid="{00000000-0005-0000-0000-000025000000}"/>
    <cellStyle name="20% - 輔色4 8" xfId="39" xr:uid="{00000000-0005-0000-0000-000026000000}"/>
    <cellStyle name="20% - 輔色4 9" xfId="40" xr:uid="{00000000-0005-0000-0000-000027000000}"/>
    <cellStyle name="20% - 輔色5 10" xfId="41" xr:uid="{00000000-0005-0000-0000-000028000000}"/>
    <cellStyle name="20% - 輔色5 11" xfId="42" xr:uid="{00000000-0005-0000-0000-000029000000}"/>
    <cellStyle name="20% - 輔色5 2" xfId="43" xr:uid="{00000000-0005-0000-0000-00002A000000}"/>
    <cellStyle name="20% - 輔色5 3" xfId="44" xr:uid="{00000000-0005-0000-0000-00002B000000}"/>
    <cellStyle name="20% - 輔色5 4" xfId="45" xr:uid="{00000000-0005-0000-0000-00002C000000}"/>
    <cellStyle name="20% - 輔色5 5" xfId="46" xr:uid="{00000000-0005-0000-0000-00002D000000}"/>
    <cellStyle name="20% - 輔色5 6" xfId="47" xr:uid="{00000000-0005-0000-0000-00002E000000}"/>
    <cellStyle name="20% - 輔色5 7" xfId="48" xr:uid="{00000000-0005-0000-0000-00002F000000}"/>
    <cellStyle name="20% - 輔色5 8" xfId="49" xr:uid="{00000000-0005-0000-0000-000030000000}"/>
    <cellStyle name="20% - 輔色5 9" xfId="50" xr:uid="{00000000-0005-0000-0000-000031000000}"/>
    <cellStyle name="20% - 輔色6 10" xfId="51" xr:uid="{00000000-0005-0000-0000-000032000000}"/>
    <cellStyle name="20% - 輔色6 11" xfId="52" xr:uid="{00000000-0005-0000-0000-000033000000}"/>
    <cellStyle name="20% - 輔色6 2" xfId="53" xr:uid="{00000000-0005-0000-0000-000034000000}"/>
    <cellStyle name="20% - 輔色6 3" xfId="54" xr:uid="{00000000-0005-0000-0000-000035000000}"/>
    <cellStyle name="20% - 輔色6 4" xfId="55" xr:uid="{00000000-0005-0000-0000-000036000000}"/>
    <cellStyle name="20% - 輔色6 5" xfId="56" xr:uid="{00000000-0005-0000-0000-000037000000}"/>
    <cellStyle name="20% - 輔色6 6" xfId="57" xr:uid="{00000000-0005-0000-0000-000038000000}"/>
    <cellStyle name="20% - 輔色6 7" xfId="58" xr:uid="{00000000-0005-0000-0000-000039000000}"/>
    <cellStyle name="20% - 輔色6 8" xfId="59" xr:uid="{00000000-0005-0000-0000-00003A000000}"/>
    <cellStyle name="20% - 輔色6 9" xfId="60" xr:uid="{00000000-0005-0000-0000-00003B000000}"/>
    <cellStyle name="40% - 輔色1 10" xfId="61" xr:uid="{00000000-0005-0000-0000-00003C000000}"/>
    <cellStyle name="40% - 輔色1 11" xfId="62" xr:uid="{00000000-0005-0000-0000-00003D000000}"/>
    <cellStyle name="40% - 輔色1 2" xfId="63" xr:uid="{00000000-0005-0000-0000-00003E000000}"/>
    <cellStyle name="40% - 輔色1 3" xfId="64" xr:uid="{00000000-0005-0000-0000-00003F000000}"/>
    <cellStyle name="40% - 輔色1 4" xfId="65" xr:uid="{00000000-0005-0000-0000-000040000000}"/>
    <cellStyle name="40% - 輔色1 5" xfId="66" xr:uid="{00000000-0005-0000-0000-000041000000}"/>
    <cellStyle name="40% - 輔色1 6" xfId="67" xr:uid="{00000000-0005-0000-0000-000042000000}"/>
    <cellStyle name="40% - 輔色1 7" xfId="68" xr:uid="{00000000-0005-0000-0000-000043000000}"/>
    <cellStyle name="40% - 輔色1 8" xfId="69" xr:uid="{00000000-0005-0000-0000-000044000000}"/>
    <cellStyle name="40% - 輔色1 9" xfId="70" xr:uid="{00000000-0005-0000-0000-000045000000}"/>
    <cellStyle name="40% - 輔色2 10" xfId="71" xr:uid="{00000000-0005-0000-0000-000046000000}"/>
    <cellStyle name="40% - 輔色2 11" xfId="72" xr:uid="{00000000-0005-0000-0000-000047000000}"/>
    <cellStyle name="40% - 輔色2 2" xfId="73" xr:uid="{00000000-0005-0000-0000-000048000000}"/>
    <cellStyle name="40% - 輔色2 3" xfId="74" xr:uid="{00000000-0005-0000-0000-000049000000}"/>
    <cellStyle name="40% - 輔色2 4" xfId="75" xr:uid="{00000000-0005-0000-0000-00004A000000}"/>
    <cellStyle name="40% - 輔色2 5" xfId="76" xr:uid="{00000000-0005-0000-0000-00004B000000}"/>
    <cellStyle name="40% - 輔色2 6" xfId="77" xr:uid="{00000000-0005-0000-0000-00004C000000}"/>
    <cellStyle name="40% - 輔色2 7" xfId="78" xr:uid="{00000000-0005-0000-0000-00004D000000}"/>
    <cellStyle name="40% - 輔色2 8" xfId="79" xr:uid="{00000000-0005-0000-0000-00004E000000}"/>
    <cellStyle name="40% - 輔色2 9" xfId="80" xr:uid="{00000000-0005-0000-0000-00004F000000}"/>
    <cellStyle name="40% - 輔色3 10" xfId="81" xr:uid="{00000000-0005-0000-0000-000050000000}"/>
    <cellStyle name="40% - 輔色3 11" xfId="82" xr:uid="{00000000-0005-0000-0000-000051000000}"/>
    <cellStyle name="40% - 輔色3 2" xfId="83" xr:uid="{00000000-0005-0000-0000-000052000000}"/>
    <cellStyle name="40% - 輔色3 3" xfId="84" xr:uid="{00000000-0005-0000-0000-000053000000}"/>
    <cellStyle name="40% - 輔色3 4" xfId="85" xr:uid="{00000000-0005-0000-0000-000054000000}"/>
    <cellStyle name="40% - 輔色3 5" xfId="86" xr:uid="{00000000-0005-0000-0000-000055000000}"/>
    <cellStyle name="40% - 輔色3 6" xfId="87" xr:uid="{00000000-0005-0000-0000-000056000000}"/>
    <cellStyle name="40% - 輔色3 7" xfId="88" xr:uid="{00000000-0005-0000-0000-000057000000}"/>
    <cellStyle name="40% - 輔色3 8" xfId="89" xr:uid="{00000000-0005-0000-0000-000058000000}"/>
    <cellStyle name="40% - 輔色3 9" xfId="90" xr:uid="{00000000-0005-0000-0000-000059000000}"/>
    <cellStyle name="40% - 輔色4 10" xfId="91" xr:uid="{00000000-0005-0000-0000-00005A000000}"/>
    <cellStyle name="40% - 輔色4 11" xfId="92" xr:uid="{00000000-0005-0000-0000-00005B000000}"/>
    <cellStyle name="40% - 輔色4 2" xfId="93" xr:uid="{00000000-0005-0000-0000-00005C000000}"/>
    <cellStyle name="40% - 輔色4 3" xfId="94" xr:uid="{00000000-0005-0000-0000-00005D000000}"/>
    <cellStyle name="40% - 輔色4 4" xfId="95" xr:uid="{00000000-0005-0000-0000-00005E000000}"/>
    <cellStyle name="40% - 輔色4 5" xfId="96" xr:uid="{00000000-0005-0000-0000-00005F000000}"/>
    <cellStyle name="40% - 輔色4 6" xfId="97" xr:uid="{00000000-0005-0000-0000-000060000000}"/>
    <cellStyle name="40% - 輔色4 7" xfId="98" xr:uid="{00000000-0005-0000-0000-000061000000}"/>
    <cellStyle name="40% - 輔色4 8" xfId="99" xr:uid="{00000000-0005-0000-0000-000062000000}"/>
    <cellStyle name="40% - 輔色4 9" xfId="100" xr:uid="{00000000-0005-0000-0000-000063000000}"/>
    <cellStyle name="40% - 輔色5 10" xfId="101" xr:uid="{00000000-0005-0000-0000-000064000000}"/>
    <cellStyle name="40% - 輔色5 11" xfId="102" xr:uid="{00000000-0005-0000-0000-000065000000}"/>
    <cellStyle name="40% - 輔色5 2" xfId="103" xr:uid="{00000000-0005-0000-0000-000066000000}"/>
    <cellStyle name="40% - 輔色5 3" xfId="104" xr:uid="{00000000-0005-0000-0000-000067000000}"/>
    <cellStyle name="40% - 輔色5 4" xfId="105" xr:uid="{00000000-0005-0000-0000-000068000000}"/>
    <cellStyle name="40% - 輔色5 5" xfId="106" xr:uid="{00000000-0005-0000-0000-000069000000}"/>
    <cellStyle name="40% - 輔色5 6" xfId="107" xr:uid="{00000000-0005-0000-0000-00006A000000}"/>
    <cellStyle name="40% - 輔色5 7" xfId="108" xr:uid="{00000000-0005-0000-0000-00006B000000}"/>
    <cellStyle name="40% - 輔色5 8" xfId="109" xr:uid="{00000000-0005-0000-0000-00006C000000}"/>
    <cellStyle name="40% - 輔色5 9" xfId="110" xr:uid="{00000000-0005-0000-0000-00006D000000}"/>
    <cellStyle name="40% - 輔色6 10" xfId="111" xr:uid="{00000000-0005-0000-0000-00006E000000}"/>
    <cellStyle name="40% - 輔色6 11" xfId="112" xr:uid="{00000000-0005-0000-0000-00006F000000}"/>
    <cellStyle name="40% - 輔色6 2" xfId="113" xr:uid="{00000000-0005-0000-0000-000070000000}"/>
    <cellStyle name="40% - 輔色6 3" xfId="114" xr:uid="{00000000-0005-0000-0000-000071000000}"/>
    <cellStyle name="40% - 輔色6 4" xfId="115" xr:uid="{00000000-0005-0000-0000-000072000000}"/>
    <cellStyle name="40% - 輔色6 5" xfId="116" xr:uid="{00000000-0005-0000-0000-000073000000}"/>
    <cellStyle name="40% - 輔色6 6" xfId="117" xr:uid="{00000000-0005-0000-0000-000074000000}"/>
    <cellStyle name="40% - 輔色6 7" xfId="118" xr:uid="{00000000-0005-0000-0000-000075000000}"/>
    <cellStyle name="40% - 輔色6 8" xfId="119" xr:uid="{00000000-0005-0000-0000-000076000000}"/>
    <cellStyle name="40% - 輔色6 9" xfId="120" xr:uid="{00000000-0005-0000-0000-000077000000}"/>
    <cellStyle name="60% - 輔色1 10" xfId="121" xr:uid="{00000000-0005-0000-0000-000078000000}"/>
    <cellStyle name="60% - 輔色1 11" xfId="122" xr:uid="{00000000-0005-0000-0000-000079000000}"/>
    <cellStyle name="60% - 輔色1 2" xfId="123" xr:uid="{00000000-0005-0000-0000-00007A000000}"/>
    <cellStyle name="60% - 輔色1 3" xfId="124" xr:uid="{00000000-0005-0000-0000-00007B000000}"/>
    <cellStyle name="60% - 輔色1 4" xfId="125" xr:uid="{00000000-0005-0000-0000-00007C000000}"/>
    <cellStyle name="60% - 輔色1 5" xfId="126" xr:uid="{00000000-0005-0000-0000-00007D000000}"/>
    <cellStyle name="60% - 輔色1 6" xfId="127" xr:uid="{00000000-0005-0000-0000-00007E000000}"/>
    <cellStyle name="60% - 輔色1 7" xfId="128" xr:uid="{00000000-0005-0000-0000-00007F000000}"/>
    <cellStyle name="60% - 輔色1 8" xfId="129" xr:uid="{00000000-0005-0000-0000-000080000000}"/>
    <cellStyle name="60% - 輔色1 9" xfId="130" xr:uid="{00000000-0005-0000-0000-000081000000}"/>
    <cellStyle name="60% - 輔色2 10" xfId="131" xr:uid="{00000000-0005-0000-0000-000082000000}"/>
    <cellStyle name="60% - 輔色2 11" xfId="132" xr:uid="{00000000-0005-0000-0000-000083000000}"/>
    <cellStyle name="60% - 輔色2 2" xfId="133" xr:uid="{00000000-0005-0000-0000-000084000000}"/>
    <cellStyle name="60% - 輔色2 3" xfId="134" xr:uid="{00000000-0005-0000-0000-000085000000}"/>
    <cellStyle name="60% - 輔色2 4" xfId="135" xr:uid="{00000000-0005-0000-0000-000086000000}"/>
    <cellStyle name="60% - 輔色2 5" xfId="136" xr:uid="{00000000-0005-0000-0000-000087000000}"/>
    <cellStyle name="60% - 輔色2 6" xfId="137" xr:uid="{00000000-0005-0000-0000-000088000000}"/>
    <cellStyle name="60% - 輔色2 7" xfId="138" xr:uid="{00000000-0005-0000-0000-000089000000}"/>
    <cellStyle name="60% - 輔色2 8" xfId="139" xr:uid="{00000000-0005-0000-0000-00008A000000}"/>
    <cellStyle name="60% - 輔色2 9" xfId="140" xr:uid="{00000000-0005-0000-0000-00008B000000}"/>
    <cellStyle name="60% - 輔色3 10" xfId="141" xr:uid="{00000000-0005-0000-0000-00008C000000}"/>
    <cellStyle name="60% - 輔色3 11" xfId="142" xr:uid="{00000000-0005-0000-0000-00008D000000}"/>
    <cellStyle name="60% - 輔色3 2" xfId="143" xr:uid="{00000000-0005-0000-0000-00008E000000}"/>
    <cellStyle name="60% - 輔色3 3" xfId="144" xr:uid="{00000000-0005-0000-0000-00008F000000}"/>
    <cellStyle name="60% - 輔色3 4" xfId="145" xr:uid="{00000000-0005-0000-0000-000090000000}"/>
    <cellStyle name="60% - 輔色3 5" xfId="146" xr:uid="{00000000-0005-0000-0000-000091000000}"/>
    <cellStyle name="60% - 輔色3 6" xfId="147" xr:uid="{00000000-0005-0000-0000-000092000000}"/>
    <cellStyle name="60% - 輔色3 7" xfId="148" xr:uid="{00000000-0005-0000-0000-000093000000}"/>
    <cellStyle name="60% - 輔色3 8" xfId="149" xr:uid="{00000000-0005-0000-0000-000094000000}"/>
    <cellStyle name="60% - 輔色3 9" xfId="150" xr:uid="{00000000-0005-0000-0000-000095000000}"/>
    <cellStyle name="60% - 輔色4 10" xfId="151" xr:uid="{00000000-0005-0000-0000-000096000000}"/>
    <cellStyle name="60% - 輔色4 11" xfId="152" xr:uid="{00000000-0005-0000-0000-000097000000}"/>
    <cellStyle name="60% - 輔色4 2" xfId="153" xr:uid="{00000000-0005-0000-0000-000098000000}"/>
    <cellStyle name="60% - 輔色4 3" xfId="154" xr:uid="{00000000-0005-0000-0000-000099000000}"/>
    <cellStyle name="60% - 輔色4 4" xfId="155" xr:uid="{00000000-0005-0000-0000-00009A000000}"/>
    <cellStyle name="60% - 輔色4 5" xfId="156" xr:uid="{00000000-0005-0000-0000-00009B000000}"/>
    <cellStyle name="60% - 輔色4 6" xfId="157" xr:uid="{00000000-0005-0000-0000-00009C000000}"/>
    <cellStyle name="60% - 輔色4 7" xfId="158" xr:uid="{00000000-0005-0000-0000-00009D000000}"/>
    <cellStyle name="60% - 輔色4 8" xfId="159" xr:uid="{00000000-0005-0000-0000-00009E000000}"/>
    <cellStyle name="60% - 輔色4 9" xfId="160" xr:uid="{00000000-0005-0000-0000-00009F000000}"/>
    <cellStyle name="60% - 輔色5 10" xfId="161" xr:uid="{00000000-0005-0000-0000-0000A0000000}"/>
    <cellStyle name="60% - 輔色5 11" xfId="162" xr:uid="{00000000-0005-0000-0000-0000A1000000}"/>
    <cellStyle name="60% - 輔色5 2" xfId="163" xr:uid="{00000000-0005-0000-0000-0000A2000000}"/>
    <cellStyle name="60% - 輔色5 3" xfId="164" xr:uid="{00000000-0005-0000-0000-0000A3000000}"/>
    <cellStyle name="60% - 輔色5 4" xfId="165" xr:uid="{00000000-0005-0000-0000-0000A4000000}"/>
    <cellStyle name="60% - 輔色5 5" xfId="166" xr:uid="{00000000-0005-0000-0000-0000A5000000}"/>
    <cellStyle name="60% - 輔色5 6" xfId="167" xr:uid="{00000000-0005-0000-0000-0000A6000000}"/>
    <cellStyle name="60% - 輔色5 7" xfId="168" xr:uid="{00000000-0005-0000-0000-0000A7000000}"/>
    <cellStyle name="60% - 輔色5 8" xfId="169" xr:uid="{00000000-0005-0000-0000-0000A8000000}"/>
    <cellStyle name="60% - 輔色5 9" xfId="170" xr:uid="{00000000-0005-0000-0000-0000A9000000}"/>
    <cellStyle name="60% - 輔色6 10" xfId="171" xr:uid="{00000000-0005-0000-0000-0000AA000000}"/>
    <cellStyle name="60% - 輔色6 11" xfId="172" xr:uid="{00000000-0005-0000-0000-0000AB000000}"/>
    <cellStyle name="60% - 輔色6 2" xfId="173" xr:uid="{00000000-0005-0000-0000-0000AC000000}"/>
    <cellStyle name="60% - 輔色6 3" xfId="174" xr:uid="{00000000-0005-0000-0000-0000AD000000}"/>
    <cellStyle name="60% - 輔色6 4" xfId="175" xr:uid="{00000000-0005-0000-0000-0000AE000000}"/>
    <cellStyle name="60% - 輔色6 5" xfId="176" xr:uid="{00000000-0005-0000-0000-0000AF000000}"/>
    <cellStyle name="60% - 輔色6 6" xfId="177" xr:uid="{00000000-0005-0000-0000-0000B0000000}"/>
    <cellStyle name="60% - 輔色6 7" xfId="178" xr:uid="{00000000-0005-0000-0000-0000B1000000}"/>
    <cellStyle name="60% - 輔色6 8" xfId="179" xr:uid="{00000000-0005-0000-0000-0000B2000000}"/>
    <cellStyle name="60% - 輔色6 9" xfId="180" xr:uid="{00000000-0005-0000-0000-0000B3000000}"/>
    <cellStyle name="Euro" xfId="181" xr:uid="{00000000-0005-0000-0000-0000B4000000}"/>
    <cellStyle name="Excel Built-in Normal" xfId="460" xr:uid="{00000000-0005-0000-0000-0000B5000000}"/>
    <cellStyle name="一般" xfId="0" builtinId="0"/>
    <cellStyle name="一般 10" xfId="182" xr:uid="{00000000-0005-0000-0000-0000B7000000}"/>
    <cellStyle name="一般 11" xfId="183" xr:uid="{00000000-0005-0000-0000-0000B8000000}"/>
    <cellStyle name="一般 15" xfId="184" xr:uid="{00000000-0005-0000-0000-0000B9000000}"/>
    <cellStyle name="一般 2" xfId="185" xr:uid="{00000000-0005-0000-0000-0000BA000000}"/>
    <cellStyle name="一般 2 10" xfId="186" xr:uid="{00000000-0005-0000-0000-0000BB000000}"/>
    <cellStyle name="一般 2 11" xfId="187" xr:uid="{00000000-0005-0000-0000-0000BC000000}"/>
    <cellStyle name="一般 2 12" xfId="188" xr:uid="{00000000-0005-0000-0000-0000BD000000}"/>
    <cellStyle name="一般 2 13" xfId="189" xr:uid="{00000000-0005-0000-0000-0000BE000000}"/>
    <cellStyle name="一般 2 14" xfId="190" xr:uid="{00000000-0005-0000-0000-0000BF000000}"/>
    <cellStyle name="一般 2 15" xfId="191" xr:uid="{00000000-0005-0000-0000-0000C0000000}"/>
    <cellStyle name="一般 2 2" xfId="192" xr:uid="{00000000-0005-0000-0000-0000C1000000}"/>
    <cellStyle name="一般 2 2 10" xfId="193" xr:uid="{00000000-0005-0000-0000-0000C2000000}"/>
    <cellStyle name="一般 2 2 11" xfId="194" xr:uid="{00000000-0005-0000-0000-0000C3000000}"/>
    <cellStyle name="一般 2 2 12" xfId="195" xr:uid="{00000000-0005-0000-0000-0000C4000000}"/>
    <cellStyle name="一般 2 2 13" xfId="462" xr:uid="{00000000-0005-0000-0000-0000C5000000}"/>
    <cellStyle name="一般 2 2 2" xfId="196" xr:uid="{00000000-0005-0000-0000-0000C6000000}"/>
    <cellStyle name="一般 2 2 3" xfId="197" xr:uid="{00000000-0005-0000-0000-0000C7000000}"/>
    <cellStyle name="一般 2 2 4" xfId="198" xr:uid="{00000000-0005-0000-0000-0000C8000000}"/>
    <cellStyle name="一般 2 2 5" xfId="199" xr:uid="{00000000-0005-0000-0000-0000C9000000}"/>
    <cellStyle name="一般 2 2 6" xfId="200" xr:uid="{00000000-0005-0000-0000-0000CA000000}"/>
    <cellStyle name="一般 2 2 7" xfId="201" xr:uid="{00000000-0005-0000-0000-0000CB000000}"/>
    <cellStyle name="一般 2 2 8" xfId="202" xr:uid="{00000000-0005-0000-0000-0000CC000000}"/>
    <cellStyle name="一般 2 2 9" xfId="203" xr:uid="{00000000-0005-0000-0000-0000CD000000}"/>
    <cellStyle name="一般 2 2_100年9月菜量" xfId="204" xr:uid="{00000000-0005-0000-0000-0000CE000000}"/>
    <cellStyle name="一般 2 3" xfId="205" xr:uid="{00000000-0005-0000-0000-0000CF000000}"/>
    <cellStyle name="一般 2 4" xfId="206" xr:uid="{00000000-0005-0000-0000-0000D0000000}"/>
    <cellStyle name="一般 2 5" xfId="207" xr:uid="{00000000-0005-0000-0000-0000D1000000}"/>
    <cellStyle name="一般 2 6" xfId="208" xr:uid="{00000000-0005-0000-0000-0000D2000000}"/>
    <cellStyle name="一般 2 7" xfId="209" xr:uid="{00000000-0005-0000-0000-0000D3000000}"/>
    <cellStyle name="一般 2 8" xfId="210" xr:uid="{00000000-0005-0000-0000-0000D4000000}"/>
    <cellStyle name="一般 2 9" xfId="211" xr:uid="{00000000-0005-0000-0000-0000D5000000}"/>
    <cellStyle name="一般 3" xfId="212" xr:uid="{00000000-0005-0000-0000-0000D6000000}"/>
    <cellStyle name="一般 3 2" xfId="213" xr:uid="{00000000-0005-0000-0000-0000D7000000}"/>
    <cellStyle name="一般 3 3" xfId="214" xr:uid="{00000000-0005-0000-0000-0000D8000000}"/>
    <cellStyle name="一般 3 4" xfId="215" xr:uid="{00000000-0005-0000-0000-0000D9000000}"/>
    <cellStyle name="一般 3_101年2月菜量" xfId="216" xr:uid="{00000000-0005-0000-0000-0000DA000000}"/>
    <cellStyle name="一般 4" xfId="217" xr:uid="{00000000-0005-0000-0000-0000DB000000}"/>
    <cellStyle name="一般 5" xfId="218" xr:uid="{00000000-0005-0000-0000-0000DC000000}"/>
    <cellStyle name="一般 6" xfId="219" xr:uid="{00000000-0005-0000-0000-0000DD000000}"/>
    <cellStyle name="一般 7" xfId="220" xr:uid="{00000000-0005-0000-0000-0000DE000000}"/>
    <cellStyle name="一般 8" xfId="221" xr:uid="{00000000-0005-0000-0000-0000DF000000}"/>
    <cellStyle name="一般 9" xfId="461" xr:uid="{00000000-0005-0000-0000-0000E0000000}"/>
    <cellStyle name="中等 10" xfId="222" xr:uid="{00000000-0005-0000-0000-0000E1000000}"/>
    <cellStyle name="中等 11" xfId="223" xr:uid="{00000000-0005-0000-0000-0000E2000000}"/>
    <cellStyle name="中等 2" xfId="224" xr:uid="{00000000-0005-0000-0000-0000E3000000}"/>
    <cellStyle name="中等 3" xfId="225" xr:uid="{00000000-0005-0000-0000-0000E4000000}"/>
    <cellStyle name="中等 4" xfId="226" xr:uid="{00000000-0005-0000-0000-0000E5000000}"/>
    <cellStyle name="中等 5" xfId="227" xr:uid="{00000000-0005-0000-0000-0000E6000000}"/>
    <cellStyle name="中等 6" xfId="228" xr:uid="{00000000-0005-0000-0000-0000E7000000}"/>
    <cellStyle name="中等 7" xfId="229" xr:uid="{00000000-0005-0000-0000-0000E8000000}"/>
    <cellStyle name="中等 8" xfId="230" xr:uid="{00000000-0005-0000-0000-0000E9000000}"/>
    <cellStyle name="中等 9" xfId="231" xr:uid="{00000000-0005-0000-0000-0000EA000000}"/>
    <cellStyle name="合計 10" xfId="232" xr:uid="{00000000-0005-0000-0000-0000EB000000}"/>
    <cellStyle name="合計 11" xfId="233" xr:uid="{00000000-0005-0000-0000-0000EC000000}"/>
    <cellStyle name="合計 2" xfId="234" xr:uid="{00000000-0005-0000-0000-0000ED000000}"/>
    <cellStyle name="合計 3" xfId="235" xr:uid="{00000000-0005-0000-0000-0000EE000000}"/>
    <cellStyle name="合計 4" xfId="236" xr:uid="{00000000-0005-0000-0000-0000EF000000}"/>
    <cellStyle name="合計 5" xfId="237" xr:uid="{00000000-0005-0000-0000-0000F0000000}"/>
    <cellStyle name="合計 6" xfId="238" xr:uid="{00000000-0005-0000-0000-0000F1000000}"/>
    <cellStyle name="合計 7" xfId="239" xr:uid="{00000000-0005-0000-0000-0000F2000000}"/>
    <cellStyle name="合計 8" xfId="240" xr:uid="{00000000-0005-0000-0000-0000F3000000}"/>
    <cellStyle name="合計 9" xfId="241" xr:uid="{00000000-0005-0000-0000-0000F4000000}"/>
    <cellStyle name="好 10" xfId="242" xr:uid="{00000000-0005-0000-0000-0000F5000000}"/>
    <cellStyle name="好 11" xfId="243" xr:uid="{00000000-0005-0000-0000-0000F6000000}"/>
    <cellStyle name="好 2" xfId="244" xr:uid="{00000000-0005-0000-0000-0000F7000000}"/>
    <cellStyle name="好 3" xfId="245" xr:uid="{00000000-0005-0000-0000-0000F8000000}"/>
    <cellStyle name="好 4" xfId="246" xr:uid="{00000000-0005-0000-0000-0000F9000000}"/>
    <cellStyle name="好 5" xfId="247" xr:uid="{00000000-0005-0000-0000-0000FA000000}"/>
    <cellStyle name="好 6" xfId="248" xr:uid="{00000000-0005-0000-0000-0000FB000000}"/>
    <cellStyle name="好 7" xfId="249" xr:uid="{00000000-0005-0000-0000-0000FC000000}"/>
    <cellStyle name="好 8" xfId="250" xr:uid="{00000000-0005-0000-0000-0000FD000000}"/>
    <cellStyle name="好 9" xfId="251" xr:uid="{00000000-0005-0000-0000-0000FE000000}"/>
    <cellStyle name="好_100年9月菜量" xfId="252" xr:uid="{00000000-0005-0000-0000-0000FF000000}"/>
    <cellStyle name="好_國小" xfId="253" xr:uid="{00000000-0005-0000-0000-000000010000}"/>
    <cellStyle name="好_國高" xfId="254" xr:uid="{00000000-0005-0000-0000-000001010000}"/>
    <cellStyle name="百分比 2" xfId="255" xr:uid="{00000000-0005-0000-0000-000002010000}"/>
    <cellStyle name="百分比 3" xfId="256" xr:uid="{00000000-0005-0000-0000-000003010000}"/>
    <cellStyle name="計算方式 10" xfId="257" xr:uid="{00000000-0005-0000-0000-000004010000}"/>
    <cellStyle name="計算方式 11" xfId="258" xr:uid="{00000000-0005-0000-0000-000005010000}"/>
    <cellStyle name="計算方式 2" xfId="259" xr:uid="{00000000-0005-0000-0000-000006010000}"/>
    <cellStyle name="計算方式 3" xfId="260" xr:uid="{00000000-0005-0000-0000-000007010000}"/>
    <cellStyle name="計算方式 4" xfId="261" xr:uid="{00000000-0005-0000-0000-000008010000}"/>
    <cellStyle name="計算方式 5" xfId="262" xr:uid="{00000000-0005-0000-0000-000009010000}"/>
    <cellStyle name="計算方式 6" xfId="263" xr:uid="{00000000-0005-0000-0000-00000A010000}"/>
    <cellStyle name="計算方式 7" xfId="264" xr:uid="{00000000-0005-0000-0000-00000B010000}"/>
    <cellStyle name="計算方式 8" xfId="265" xr:uid="{00000000-0005-0000-0000-00000C010000}"/>
    <cellStyle name="計算方式 9" xfId="266" xr:uid="{00000000-0005-0000-0000-00000D010000}"/>
    <cellStyle name="連結的儲存格 10" xfId="267" xr:uid="{00000000-0005-0000-0000-00000E010000}"/>
    <cellStyle name="連結的儲存格 11" xfId="268" xr:uid="{00000000-0005-0000-0000-00000F010000}"/>
    <cellStyle name="連結的儲存格 2" xfId="269" xr:uid="{00000000-0005-0000-0000-000010010000}"/>
    <cellStyle name="連結的儲存格 3" xfId="270" xr:uid="{00000000-0005-0000-0000-000011010000}"/>
    <cellStyle name="連結的儲存格 4" xfId="271" xr:uid="{00000000-0005-0000-0000-000012010000}"/>
    <cellStyle name="連結的儲存格 5" xfId="272" xr:uid="{00000000-0005-0000-0000-000013010000}"/>
    <cellStyle name="連結的儲存格 6" xfId="273" xr:uid="{00000000-0005-0000-0000-000014010000}"/>
    <cellStyle name="連結的儲存格 7" xfId="274" xr:uid="{00000000-0005-0000-0000-000015010000}"/>
    <cellStyle name="連結的儲存格 8" xfId="275" xr:uid="{00000000-0005-0000-0000-000016010000}"/>
    <cellStyle name="連結的儲存格 9" xfId="276" xr:uid="{00000000-0005-0000-0000-000017010000}"/>
    <cellStyle name="備註 10" xfId="277" xr:uid="{00000000-0005-0000-0000-000018010000}"/>
    <cellStyle name="備註 11" xfId="278" xr:uid="{00000000-0005-0000-0000-000019010000}"/>
    <cellStyle name="備註 2" xfId="279" xr:uid="{00000000-0005-0000-0000-00001A010000}"/>
    <cellStyle name="備註 3" xfId="280" xr:uid="{00000000-0005-0000-0000-00001B010000}"/>
    <cellStyle name="備註 4" xfId="281" xr:uid="{00000000-0005-0000-0000-00001C010000}"/>
    <cellStyle name="備註 5" xfId="282" xr:uid="{00000000-0005-0000-0000-00001D010000}"/>
    <cellStyle name="備註 6" xfId="283" xr:uid="{00000000-0005-0000-0000-00001E010000}"/>
    <cellStyle name="備註 7" xfId="284" xr:uid="{00000000-0005-0000-0000-00001F010000}"/>
    <cellStyle name="備註 8" xfId="285" xr:uid="{00000000-0005-0000-0000-000020010000}"/>
    <cellStyle name="備註 9" xfId="286" xr:uid="{00000000-0005-0000-0000-000021010000}"/>
    <cellStyle name="說明文字 10" xfId="287" xr:uid="{00000000-0005-0000-0000-000022010000}"/>
    <cellStyle name="說明文字 11" xfId="288" xr:uid="{00000000-0005-0000-0000-000023010000}"/>
    <cellStyle name="說明文字 2" xfId="289" xr:uid="{00000000-0005-0000-0000-000024010000}"/>
    <cellStyle name="說明文字 3" xfId="290" xr:uid="{00000000-0005-0000-0000-000025010000}"/>
    <cellStyle name="說明文字 4" xfId="291" xr:uid="{00000000-0005-0000-0000-000026010000}"/>
    <cellStyle name="說明文字 5" xfId="292" xr:uid="{00000000-0005-0000-0000-000027010000}"/>
    <cellStyle name="說明文字 6" xfId="293" xr:uid="{00000000-0005-0000-0000-000028010000}"/>
    <cellStyle name="說明文字 7" xfId="294" xr:uid="{00000000-0005-0000-0000-000029010000}"/>
    <cellStyle name="說明文字 8" xfId="295" xr:uid="{00000000-0005-0000-0000-00002A010000}"/>
    <cellStyle name="說明文字 9" xfId="296" xr:uid="{00000000-0005-0000-0000-00002B010000}"/>
    <cellStyle name="輔色1 10" xfId="297" xr:uid="{00000000-0005-0000-0000-00002C010000}"/>
    <cellStyle name="輔色1 11" xfId="298" xr:uid="{00000000-0005-0000-0000-00002D010000}"/>
    <cellStyle name="輔色1 2" xfId="299" xr:uid="{00000000-0005-0000-0000-00002E010000}"/>
    <cellStyle name="輔色1 3" xfId="300" xr:uid="{00000000-0005-0000-0000-00002F010000}"/>
    <cellStyle name="輔色1 4" xfId="301" xr:uid="{00000000-0005-0000-0000-000030010000}"/>
    <cellStyle name="輔色1 5" xfId="302" xr:uid="{00000000-0005-0000-0000-000031010000}"/>
    <cellStyle name="輔色1 6" xfId="303" xr:uid="{00000000-0005-0000-0000-000032010000}"/>
    <cellStyle name="輔色1 7" xfId="304" xr:uid="{00000000-0005-0000-0000-000033010000}"/>
    <cellStyle name="輔色1 8" xfId="305" xr:uid="{00000000-0005-0000-0000-000034010000}"/>
    <cellStyle name="輔色1 9" xfId="306" xr:uid="{00000000-0005-0000-0000-000035010000}"/>
    <cellStyle name="輔色2 10" xfId="307" xr:uid="{00000000-0005-0000-0000-000036010000}"/>
    <cellStyle name="輔色2 11" xfId="308" xr:uid="{00000000-0005-0000-0000-000037010000}"/>
    <cellStyle name="輔色2 2" xfId="309" xr:uid="{00000000-0005-0000-0000-000038010000}"/>
    <cellStyle name="輔色2 3" xfId="310" xr:uid="{00000000-0005-0000-0000-000039010000}"/>
    <cellStyle name="輔色2 4" xfId="311" xr:uid="{00000000-0005-0000-0000-00003A010000}"/>
    <cellStyle name="輔色2 5" xfId="312" xr:uid="{00000000-0005-0000-0000-00003B010000}"/>
    <cellStyle name="輔色2 6" xfId="313" xr:uid="{00000000-0005-0000-0000-00003C010000}"/>
    <cellStyle name="輔色2 7" xfId="314" xr:uid="{00000000-0005-0000-0000-00003D010000}"/>
    <cellStyle name="輔色2 8" xfId="315" xr:uid="{00000000-0005-0000-0000-00003E010000}"/>
    <cellStyle name="輔色2 9" xfId="316" xr:uid="{00000000-0005-0000-0000-00003F010000}"/>
    <cellStyle name="輔色3 10" xfId="317" xr:uid="{00000000-0005-0000-0000-000040010000}"/>
    <cellStyle name="輔色3 11" xfId="318" xr:uid="{00000000-0005-0000-0000-000041010000}"/>
    <cellStyle name="輔色3 2" xfId="319" xr:uid="{00000000-0005-0000-0000-000042010000}"/>
    <cellStyle name="輔色3 3" xfId="320" xr:uid="{00000000-0005-0000-0000-000043010000}"/>
    <cellStyle name="輔色3 4" xfId="321" xr:uid="{00000000-0005-0000-0000-000044010000}"/>
    <cellStyle name="輔色3 5" xfId="322" xr:uid="{00000000-0005-0000-0000-000045010000}"/>
    <cellStyle name="輔色3 6" xfId="323" xr:uid="{00000000-0005-0000-0000-000046010000}"/>
    <cellStyle name="輔色3 7" xfId="324" xr:uid="{00000000-0005-0000-0000-000047010000}"/>
    <cellStyle name="輔色3 8" xfId="325" xr:uid="{00000000-0005-0000-0000-000048010000}"/>
    <cellStyle name="輔色3 9" xfId="326" xr:uid="{00000000-0005-0000-0000-000049010000}"/>
    <cellStyle name="輔色4 10" xfId="327" xr:uid="{00000000-0005-0000-0000-00004A010000}"/>
    <cellStyle name="輔色4 11" xfId="328" xr:uid="{00000000-0005-0000-0000-00004B010000}"/>
    <cellStyle name="輔色4 2" xfId="329" xr:uid="{00000000-0005-0000-0000-00004C010000}"/>
    <cellStyle name="輔色4 3" xfId="330" xr:uid="{00000000-0005-0000-0000-00004D010000}"/>
    <cellStyle name="輔色4 4" xfId="331" xr:uid="{00000000-0005-0000-0000-00004E010000}"/>
    <cellStyle name="輔色4 5" xfId="332" xr:uid="{00000000-0005-0000-0000-00004F010000}"/>
    <cellStyle name="輔色4 6" xfId="333" xr:uid="{00000000-0005-0000-0000-000050010000}"/>
    <cellStyle name="輔色4 7" xfId="334" xr:uid="{00000000-0005-0000-0000-000051010000}"/>
    <cellStyle name="輔色4 8" xfId="335" xr:uid="{00000000-0005-0000-0000-000052010000}"/>
    <cellStyle name="輔色4 9" xfId="336" xr:uid="{00000000-0005-0000-0000-000053010000}"/>
    <cellStyle name="輔色5 10" xfId="337" xr:uid="{00000000-0005-0000-0000-000054010000}"/>
    <cellStyle name="輔色5 11" xfId="338" xr:uid="{00000000-0005-0000-0000-000055010000}"/>
    <cellStyle name="輔色5 2" xfId="339" xr:uid="{00000000-0005-0000-0000-000056010000}"/>
    <cellStyle name="輔色5 3" xfId="340" xr:uid="{00000000-0005-0000-0000-000057010000}"/>
    <cellStyle name="輔色5 4" xfId="341" xr:uid="{00000000-0005-0000-0000-000058010000}"/>
    <cellStyle name="輔色5 5" xfId="342" xr:uid="{00000000-0005-0000-0000-000059010000}"/>
    <cellStyle name="輔色5 6" xfId="343" xr:uid="{00000000-0005-0000-0000-00005A010000}"/>
    <cellStyle name="輔色5 7" xfId="344" xr:uid="{00000000-0005-0000-0000-00005B010000}"/>
    <cellStyle name="輔色5 8" xfId="345" xr:uid="{00000000-0005-0000-0000-00005C010000}"/>
    <cellStyle name="輔色5 9" xfId="346" xr:uid="{00000000-0005-0000-0000-00005D010000}"/>
    <cellStyle name="輔色6 10" xfId="347" xr:uid="{00000000-0005-0000-0000-00005E010000}"/>
    <cellStyle name="輔色6 11" xfId="348" xr:uid="{00000000-0005-0000-0000-00005F010000}"/>
    <cellStyle name="輔色6 2" xfId="349" xr:uid="{00000000-0005-0000-0000-000060010000}"/>
    <cellStyle name="輔色6 3" xfId="350" xr:uid="{00000000-0005-0000-0000-000061010000}"/>
    <cellStyle name="輔色6 4" xfId="351" xr:uid="{00000000-0005-0000-0000-000062010000}"/>
    <cellStyle name="輔色6 5" xfId="352" xr:uid="{00000000-0005-0000-0000-000063010000}"/>
    <cellStyle name="輔色6 6" xfId="353" xr:uid="{00000000-0005-0000-0000-000064010000}"/>
    <cellStyle name="輔色6 7" xfId="354" xr:uid="{00000000-0005-0000-0000-000065010000}"/>
    <cellStyle name="輔色6 8" xfId="355" xr:uid="{00000000-0005-0000-0000-000066010000}"/>
    <cellStyle name="輔色6 9" xfId="356" xr:uid="{00000000-0005-0000-0000-000067010000}"/>
    <cellStyle name="標題 1 10" xfId="357" xr:uid="{00000000-0005-0000-0000-000068010000}"/>
    <cellStyle name="標題 1 11" xfId="358" xr:uid="{00000000-0005-0000-0000-000069010000}"/>
    <cellStyle name="標題 1 2" xfId="359" xr:uid="{00000000-0005-0000-0000-00006A010000}"/>
    <cellStyle name="標題 1 3" xfId="360" xr:uid="{00000000-0005-0000-0000-00006B010000}"/>
    <cellStyle name="標題 1 4" xfId="361" xr:uid="{00000000-0005-0000-0000-00006C010000}"/>
    <cellStyle name="標題 1 5" xfId="362" xr:uid="{00000000-0005-0000-0000-00006D010000}"/>
    <cellStyle name="標題 1 6" xfId="363" xr:uid="{00000000-0005-0000-0000-00006E010000}"/>
    <cellStyle name="標題 1 7" xfId="364" xr:uid="{00000000-0005-0000-0000-00006F010000}"/>
    <cellStyle name="標題 1 8" xfId="365" xr:uid="{00000000-0005-0000-0000-000070010000}"/>
    <cellStyle name="標題 1 9" xfId="366" xr:uid="{00000000-0005-0000-0000-000071010000}"/>
    <cellStyle name="標題 10" xfId="367" xr:uid="{00000000-0005-0000-0000-000072010000}"/>
    <cellStyle name="標題 11" xfId="368" xr:uid="{00000000-0005-0000-0000-000073010000}"/>
    <cellStyle name="標題 12" xfId="369" xr:uid="{00000000-0005-0000-0000-000074010000}"/>
    <cellStyle name="標題 13" xfId="370" xr:uid="{00000000-0005-0000-0000-000075010000}"/>
    <cellStyle name="標題 14" xfId="371" xr:uid="{00000000-0005-0000-0000-000076010000}"/>
    <cellStyle name="標題 2 10" xfId="372" xr:uid="{00000000-0005-0000-0000-000077010000}"/>
    <cellStyle name="標題 2 11" xfId="373" xr:uid="{00000000-0005-0000-0000-000078010000}"/>
    <cellStyle name="標題 2 2" xfId="374" xr:uid="{00000000-0005-0000-0000-000079010000}"/>
    <cellStyle name="標題 2 3" xfId="375" xr:uid="{00000000-0005-0000-0000-00007A010000}"/>
    <cellStyle name="標題 2 4" xfId="376" xr:uid="{00000000-0005-0000-0000-00007B010000}"/>
    <cellStyle name="標題 2 5" xfId="377" xr:uid="{00000000-0005-0000-0000-00007C010000}"/>
    <cellStyle name="標題 2 6" xfId="378" xr:uid="{00000000-0005-0000-0000-00007D010000}"/>
    <cellStyle name="標題 2 7" xfId="379" xr:uid="{00000000-0005-0000-0000-00007E010000}"/>
    <cellStyle name="標題 2 8" xfId="380" xr:uid="{00000000-0005-0000-0000-00007F010000}"/>
    <cellStyle name="標題 2 9" xfId="381" xr:uid="{00000000-0005-0000-0000-000080010000}"/>
    <cellStyle name="標題 3 10" xfId="382" xr:uid="{00000000-0005-0000-0000-000081010000}"/>
    <cellStyle name="標題 3 11" xfId="383" xr:uid="{00000000-0005-0000-0000-000082010000}"/>
    <cellStyle name="標題 3 2" xfId="384" xr:uid="{00000000-0005-0000-0000-000083010000}"/>
    <cellStyle name="標題 3 3" xfId="385" xr:uid="{00000000-0005-0000-0000-000084010000}"/>
    <cellStyle name="標題 3 4" xfId="386" xr:uid="{00000000-0005-0000-0000-000085010000}"/>
    <cellStyle name="標題 3 5" xfId="387" xr:uid="{00000000-0005-0000-0000-000086010000}"/>
    <cellStyle name="標題 3 6" xfId="388" xr:uid="{00000000-0005-0000-0000-000087010000}"/>
    <cellStyle name="標題 3 7" xfId="389" xr:uid="{00000000-0005-0000-0000-000088010000}"/>
    <cellStyle name="標題 3 8" xfId="390" xr:uid="{00000000-0005-0000-0000-000089010000}"/>
    <cellStyle name="標題 3 9" xfId="391" xr:uid="{00000000-0005-0000-0000-00008A010000}"/>
    <cellStyle name="標題 4 10" xfId="392" xr:uid="{00000000-0005-0000-0000-00008B010000}"/>
    <cellStyle name="標題 4 11" xfId="393" xr:uid="{00000000-0005-0000-0000-00008C010000}"/>
    <cellStyle name="標題 4 2" xfId="394" xr:uid="{00000000-0005-0000-0000-00008D010000}"/>
    <cellStyle name="標題 4 3" xfId="395" xr:uid="{00000000-0005-0000-0000-00008E010000}"/>
    <cellStyle name="標題 4 4" xfId="396" xr:uid="{00000000-0005-0000-0000-00008F010000}"/>
    <cellStyle name="標題 4 5" xfId="397" xr:uid="{00000000-0005-0000-0000-000090010000}"/>
    <cellStyle name="標題 4 6" xfId="398" xr:uid="{00000000-0005-0000-0000-000091010000}"/>
    <cellStyle name="標題 4 7" xfId="399" xr:uid="{00000000-0005-0000-0000-000092010000}"/>
    <cellStyle name="標題 4 8" xfId="400" xr:uid="{00000000-0005-0000-0000-000093010000}"/>
    <cellStyle name="標題 4 9" xfId="401" xr:uid="{00000000-0005-0000-0000-000094010000}"/>
    <cellStyle name="標題 5" xfId="402" xr:uid="{00000000-0005-0000-0000-000095010000}"/>
    <cellStyle name="標題 6" xfId="403" xr:uid="{00000000-0005-0000-0000-000096010000}"/>
    <cellStyle name="標題 7" xfId="404" xr:uid="{00000000-0005-0000-0000-000097010000}"/>
    <cellStyle name="標題 8" xfId="405" xr:uid="{00000000-0005-0000-0000-000098010000}"/>
    <cellStyle name="標題 9" xfId="406" xr:uid="{00000000-0005-0000-0000-000099010000}"/>
    <cellStyle name="輸入 10" xfId="407" xr:uid="{00000000-0005-0000-0000-00009A010000}"/>
    <cellStyle name="輸入 11" xfId="408" xr:uid="{00000000-0005-0000-0000-00009B010000}"/>
    <cellStyle name="輸入 2" xfId="409" xr:uid="{00000000-0005-0000-0000-00009C010000}"/>
    <cellStyle name="輸入 3" xfId="410" xr:uid="{00000000-0005-0000-0000-00009D010000}"/>
    <cellStyle name="輸入 4" xfId="411" xr:uid="{00000000-0005-0000-0000-00009E010000}"/>
    <cellStyle name="輸入 5" xfId="412" xr:uid="{00000000-0005-0000-0000-00009F010000}"/>
    <cellStyle name="輸入 6" xfId="413" xr:uid="{00000000-0005-0000-0000-0000A0010000}"/>
    <cellStyle name="輸入 7" xfId="414" xr:uid="{00000000-0005-0000-0000-0000A1010000}"/>
    <cellStyle name="輸入 8" xfId="415" xr:uid="{00000000-0005-0000-0000-0000A2010000}"/>
    <cellStyle name="輸入 9" xfId="416" xr:uid="{00000000-0005-0000-0000-0000A3010000}"/>
    <cellStyle name="輸出 10" xfId="417" xr:uid="{00000000-0005-0000-0000-0000A4010000}"/>
    <cellStyle name="輸出 11" xfId="418" xr:uid="{00000000-0005-0000-0000-0000A5010000}"/>
    <cellStyle name="輸出 2" xfId="419" xr:uid="{00000000-0005-0000-0000-0000A6010000}"/>
    <cellStyle name="輸出 3" xfId="420" xr:uid="{00000000-0005-0000-0000-0000A7010000}"/>
    <cellStyle name="輸出 4" xfId="421" xr:uid="{00000000-0005-0000-0000-0000A8010000}"/>
    <cellStyle name="輸出 5" xfId="422" xr:uid="{00000000-0005-0000-0000-0000A9010000}"/>
    <cellStyle name="輸出 6" xfId="423" xr:uid="{00000000-0005-0000-0000-0000AA010000}"/>
    <cellStyle name="輸出 7" xfId="424" xr:uid="{00000000-0005-0000-0000-0000AB010000}"/>
    <cellStyle name="輸出 8" xfId="425" xr:uid="{00000000-0005-0000-0000-0000AC010000}"/>
    <cellStyle name="輸出 9" xfId="426" xr:uid="{00000000-0005-0000-0000-0000AD010000}"/>
    <cellStyle name="檢查儲存格 10" xfId="427" xr:uid="{00000000-0005-0000-0000-0000AE010000}"/>
    <cellStyle name="檢查儲存格 11" xfId="428" xr:uid="{00000000-0005-0000-0000-0000AF010000}"/>
    <cellStyle name="檢查儲存格 2" xfId="429" xr:uid="{00000000-0005-0000-0000-0000B0010000}"/>
    <cellStyle name="檢查儲存格 3" xfId="430" xr:uid="{00000000-0005-0000-0000-0000B1010000}"/>
    <cellStyle name="檢查儲存格 4" xfId="431" xr:uid="{00000000-0005-0000-0000-0000B2010000}"/>
    <cellStyle name="檢查儲存格 5" xfId="432" xr:uid="{00000000-0005-0000-0000-0000B3010000}"/>
    <cellStyle name="檢查儲存格 6" xfId="433" xr:uid="{00000000-0005-0000-0000-0000B4010000}"/>
    <cellStyle name="檢查儲存格 7" xfId="434" xr:uid="{00000000-0005-0000-0000-0000B5010000}"/>
    <cellStyle name="檢查儲存格 8" xfId="435" xr:uid="{00000000-0005-0000-0000-0000B6010000}"/>
    <cellStyle name="檢查儲存格 9" xfId="436" xr:uid="{00000000-0005-0000-0000-0000B7010000}"/>
    <cellStyle name="壞 10" xfId="437" xr:uid="{00000000-0005-0000-0000-0000B8010000}"/>
    <cellStyle name="壞 11" xfId="438" xr:uid="{00000000-0005-0000-0000-0000B9010000}"/>
    <cellStyle name="壞 2" xfId="439" xr:uid="{00000000-0005-0000-0000-0000BA010000}"/>
    <cellStyle name="壞 3" xfId="440" xr:uid="{00000000-0005-0000-0000-0000BB010000}"/>
    <cellStyle name="壞 4" xfId="441" xr:uid="{00000000-0005-0000-0000-0000BC010000}"/>
    <cellStyle name="壞 5" xfId="442" xr:uid="{00000000-0005-0000-0000-0000BD010000}"/>
    <cellStyle name="壞 6" xfId="443" xr:uid="{00000000-0005-0000-0000-0000BE010000}"/>
    <cellStyle name="壞 7" xfId="444" xr:uid="{00000000-0005-0000-0000-0000BF010000}"/>
    <cellStyle name="壞 8" xfId="445" xr:uid="{00000000-0005-0000-0000-0000C0010000}"/>
    <cellStyle name="壞 9" xfId="446" xr:uid="{00000000-0005-0000-0000-0000C1010000}"/>
    <cellStyle name="壞_100年9月菜量" xfId="447" xr:uid="{00000000-0005-0000-0000-0000C2010000}"/>
    <cellStyle name="壞_國小" xfId="448" xr:uid="{00000000-0005-0000-0000-0000C3010000}"/>
    <cellStyle name="壞_國高" xfId="449" xr:uid="{00000000-0005-0000-0000-0000C4010000}"/>
    <cellStyle name="警告文字 10" xfId="450" xr:uid="{00000000-0005-0000-0000-0000C5010000}"/>
    <cellStyle name="警告文字 11" xfId="451" xr:uid="{00000000-0005-0000-0000-0000C6010000}"/>
    <cellStyle name="警告文字 2" xfId="452" xr:uid="{00000000-0005-0000-0000-0000C7010000}"/>
    <cellStyle name="警告文字 3" xfId="453" xr:uid="{00000000-0005-0000-0000-0000C8010000}"/>
    <cellStyle name="警告文字 4" xfId="454" xr:uid="{00000000-0005-0000-0000-0000C9010000}"/>
    <cellStyle name="警告文字 5" xfId="455" xr:uid="{00000000-0005-0000-0000-0000CA010000}"/>
    <cellStyle name="警告文字 6" xfId="456" xr:uid="{00000000-0005-0000-0000-0000CB010000}"/>
    <cellStyle name="警告文字 7" xfId="457" xr:uid="{00000000-0005-0000-0000-0000CC010000}"/>
    <cellStyle name="警告文字 8" xfId="458" xr:uid="{00000000-0005-0000-0000-0000CD010000}"/>
    <cellStyle name="警告文字 9" xfId="459" xr:uid="{00000000-0005-0000-0000-0000C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N10J/&#26700;&#38754;/102-03-19/MyData/&#29151;&#39178;&#24107;0317/&#31243;&#24335;/&#29151;&#39178;&#24107;&#31243;&#24335;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菜單設計"/>
      <sheetName val="體重"/>
    </sheetNames>
    <sheetDataSet>
      <sheetData sheetId="0">
        <row r="4">
          <cell r="C4">
            <v>0</v>
          </cell>
          <cell r="D4">
            <v>0</v>
          </cell>
          <cell r="E4">
            <v>0</v>
          </cell>
        </row>
        <row r="8">
          <cell r="C8" t="str">
            <v/>
          </cell>
          <cell r="D8" t="str">
            <v/>
          </cell>
          <cell r="E8" t="str">
            <v/>
          </cell>
        </row>
        <row r="9">
          <cell r="C9" t="str">
            <v/>
          </cell>
          <cell r="D9" t="str">
            <v/>
          </cell>
          <cell r="E9" t="str">
            <v/>
          </cell>
        </row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</row>
        <row r="12">
          <cell r="C12" t="str">
            <v/>
          </cell>
          <cell r="D12" t="str">
            <v/>
          </cell>
          <cell r="E12" t="str">
            <v/>
          </cell>
        </row>
        <row r="13">
          <cell r="C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4"/>
  <sheetViews>
    <sheetView zoomScale="75" zoomScaleNormal="75" workbookViewId="0">
      <selection activeCell="D15" sqref="D15"/>
    </sheetView>
  </sheetViews>
  <sheetFormatPr defaultColWidth="8.88671875" defaultRowHeight="16.2"/>
  <cols>
    <col min="1" max="1" width="10.77734375" style="3" customWidth="1"/>
    <col min="2" max="2" width="10.77734375" style="2" customWidth="1"/>
    <col min="3" max="3" width="12.77734375" style="3" customWidth="1"/>
    <col min="4" max="6" width="18.77734375" style="3" customWidth="1"/>
    <col min="7" max="7" width="18.77734375" style="2" customWidth="1"/>
    <col min="8" max="8" width="18.77734375" style="3" customWidth="1"/>
    <col min="9" max="9" width="10.21875" style="3" customWidth="1"/>
    <col min="10" max="10" width="6.88671875" style="3" customWidth="1"/>
    <col min="11" max="11" width="7.44140625" style="3" customWidth="1"/>
    <col min="12" max="12" width="11" style="2" customWidth="1"/>
    <col min="13" max="13" width="7.77734375" style="2" customWidth="1"/>
    <col min="14" max="14" width="10.44140625" style="3" customWidth="1"/>
    <col min="15" max="15" width="8" style="3" customWidth="1"/>
    <col min="16" max="16" width="8.44140625" style="3" customWidth="1"/>
    <col min="17" max="17" width="11.109375" style="2" customWidth="1"/>
    <col min="18" max="18" width="7.44140625" style="2" customWidth="1"/>
    <col min="19" max="19" width="10.33203125" style="3" customWidth="1"/>
    <col min="20" max="20" width="6.44140625" style="3" customWidth="1"/>
    <col min="21" max="21" width="8.6640625" style="3" customWidth="1"/>
    <col min="22" max="22" width="10.44140625" style="2" customWidth="1"/>
    <col min="31" max="31" width="8.88671875" style="1"/>
    <col min="32" max="32" width="17.88671875" style="1" bestFit="1" customWidth="1"/>
    <col min="33" max="16384" width="8.88671875" style="1"/>
  </cols>
  <sheetData>
    <row r="1" spans="1:8" s="7" customFormat="1" ht="39" customHeight="1">
      <c r="A1" s="94" t="s">
        <v>219</v>
      </c>
      <c r="B1" s="94"/>
      <c r="C1" s="94"/>
      <c r="D1" s="94"/>
      <c r="E1" s="10" t="s">
        <v>53</v>
      </c>
      <c r="F1" s="10" t="s">
        <v>114</v>
      </c>
      <c r="G1" s="10" t="s">
        <v>52</v>
      </c>
      <c r="H1" s="37"/>
    </row>
    <row r="2" spans="1:8" s="4" customFormat="1" ht="30" customHeight="1">
      <c r="A2" s="27" t="s">
        <v>1</v>
      </c>
      <c r="B2" s="28" t="s">
        <v>2</v>
      </c>
      <c r="C2" s="25" t="s">
        <v>0</v>
      </c>
      <c r="D2" s="25" t="s">
        <v>5</v>
      </c>
      <c r="E2" s="25" t="s">
        <v>6</v>
      </c>
      <c r="F2" s="25" t="s">
        <v>7</v>
      </c>
      <c r="G2" s="25" t="s">
        <v>3</v>
      </c>
      <c r="H2" s="25" t="s">
        <v>4</v>
      </c>
    </row>
    <row r="3" spans="1:8" s="8" customFormat="1" ht="30" customHeight="1" thickBot="1">
      <c r="A3" s="27">
        <v>46024</v>
      </c>
      <c r="B3" s="33">
        <f t="shared" ref="B3" si="0">A3</f>
        <v>46024</v>
      </c>
      <c r="C3" s="34" t="s">
        <v>54</v>
      </c>
      <c r="D3" s="34" t="s">
        <v>55</v>
      </c>
      <c r="E3" s="34" t="s">
        <v>56</v>
      </c>
      <c r="F3" s="34" t="s">
        <v>57</v>
      </c>
      <c r="G3" s="34" t="s">
        <v>58</v>
      </c>
      <c r="H3" s="34"/>
    </row>
    <row r="4" spans="1:8" s="8" customFormat="1" ht="30" customHeight="1">
      <c r="A4" s="29">
        <f>A3+3</f>
        <v>46027</v>
      </c>
      <c r="B4" s="35">
        <f>A4</f>
        <v>46027</v>
      </c>
      <c r="C4" s="36" t="s">
        <v>59</v>
      </c>
      <c r="D4" s="36" t="s">
        <v>60</v>
      </c>
      <c r="E4" s="36" t="s">
        <v>61</v>
      </c>
      <c r="F4" s="36" t="s">
        <v>62</v>
      </c>
      <c r="G4" s="36" t="s">
        <v>225</v>
      </c>
      <c r="H4" s="36"/>
    </row>
    <row r="5" spans="1:8" s="8" customFormat="1" ht="30" customHeight="1">
      <c r="A5" s="27">
        <f>A4+1</f>
        <v>46028</v>
      </c>
      <c r="B5" s="31">
        <f t="shared" ref="B5:B16" si="1">A5</f>
        <v>46028</v>
      </c>
      <c r="C5" s="32"/>
      <c r="D5" s="32" t="s">
        <v>221</v>
      </c>
      <c r="E5" s="32" t="s">
        <v>223</v>
      </c>
      <c r="F5" s="32" t="s">
        <v>222</v>
      </c>
      <c r="G5" s="32" t="s">
        <v>63</v>
      </c>
      <c r="H5" s="32" t="s">
        <v>64</v>
      </c>
    </row>
    <row r="6" spans="1:8" s="8" customFormat="1" ht="30" customHeight="1">
      <c r="A6" s="27">
        <f t="shared" ref="A6:A8" si="2">A5+1</f>
        <v>46029</v>
      </c>
      <c r="B6" s="31">
        <f t="shared" si="1"/>
        <v>46029</v>
      </c>
      <c r="C6" s="51" t="s">
        <v>65</v>
      </c>
      <c r="D6" s="32" t="s">
        <v>66</v>
      </c>
      <c r="E6" s="32" t="s">
        <v>67</v>
      </c>
      <c r="F6" s="32" t="s">
        <v>68</v>
      </c>
      <c r="G6" s="32" t="s">
        <v>69</v>
      </c>
      <c r="H6" s="32" t="s">
        <v>70</v>
      </c>
    </row>
    <row r="7" spans="1:8" s="8" customFormat="1" ht="30" customHeight="1">
      <c r="A7" s="27">
        <f t="shared" si="2"/>
        <v>46030</v>
      </c>
      <c r="B7" s="31">
        <f t="shared" si="1"/>
        <v>46030</v>
      </c>
      <c r="C7" s="32" t="s">
        <v>71</v>
      </c>
      <c r="D7" s="32" t="s">
        <v>72</v>
      </c>
      <c r="E7" s="32" t="s">
        <v>73</v>
      </c>
      <c r="F7" s="32" t="s">
        <v>57</v>
      </c>
      <c r="G7" s="32" t="s">
        <v>74</v>
      </c>
      <c r="H7" s="32"/>
    </row>
    <row r="8" spans="1:8" s="8" customFormat="1" ht="30" customHeight="1" thickBot="1">
      <c r="A8" s="27">
        <f t="shared" si="2"/>
        <v>46031</v>
      </c>
      <c r="B8" s="33">
        <f t="shared" si="1"/>
        <v>46031</v>
      </c>
      <c r="C8" s="34" t="s">
        <v>75</v>
      </c>
      <c r="D8" s="34" t="s">
        <v>76</v>
      </c>
      <c r="E8" s="34" t="s">
        <v>77</v>
      </c>
      <c r="F8" s="34" t="s">
        <v>57</v>
      </c>
      <c r="G8" s="34" t="s">
        <v>78</v>
      </c>
      <c r="H8" s="34"/>
    </row>
    <row r="9" spans="1:8" s="8" customFormat="1" ht="30" customHeight="1">
      <c r="A9" s="29">
        <f>A8+3</f>
        <v>46034</v>
      </c>
      <c r="B9" s="35">
        <f>A9</f>
        <v>46034</v>
      </c>
      <c r="C9" s="36" t="s">
        <v>59</v>
      </c>
      <c r="D9" s="36" t="s">
        <v>79</v>
      </c>
      <c r="E9" s="36" t="s">
        <v>80</v>
      </c>
      <c r="F9" s="36" t="s">
        <v>81</v>
      </c>
      <c r="G9" s="36" t="s">
        <v>82</v>
      </c>
      <c r="H9" s="36"/>
    </row>
    <row r="10" spans="1:8" s="8" customFormat="1" ht="30" customHeight="1">
      <c r="A10" s="27">
        <f>A9+1</f>
        <v>46035</v>
      </c>
      <c r="B10" s="31">
        <f t="shared" si="1"/>
        <v>46035</v>
      </c>
      <c r="C10" s="32"/>
      <c r="D10" s="32" t="s">
        <v>83</v>
      </c>
      <c r="E10" s="32" t="s">
        <v>84</v>
      </c>
      <c r="F10" s="32" t="s">
        <v>85</v>
      </c>
      <c r="G10" s="32" t="s">
        <v>86</v>
      </c>
      <c r="H10" s="32" t="s">
        <v>36</v>
      </c>
    </row>
    <row r="11" spans="1:8" s="8" customFormat="1" ht="30" customHeight="1">
      <c r="A11" s="27">
        <f t="shared" ref="A11:A13" si="3">A10+1</f>
        <v>46036</v>
      </c>
      <c r="B11" s="31">
        <f t="shared" si="1"/>
        <v>46036</v>
      </c>
      <c r="C11" s="51" t="s">
        <v>65</v>
      </c>
      <c r="D11" s="32" t="s">
        <v>230</v>
      </c>
      <c r="E11" s="32" t="s">
        <v>87</v>
      </c>
      <c r="F11" s="32" t="s">
        <v>88</v>
      </c>
      <c r="G11" s="69" t="s">
        <v>89</v>
      </c>
      <c r="H11" s="32"/>
    </row>
    <row r="12" spans="1:8" s="8" customFormat="1" ht="30" customHeight="1">
      <c r="A12" s="27">
        <f t="shared" si="3"/>
        <v>46037</v>
      </c>
      <c r="B12" s="31">
        <f t="shared" si="1"/>
        <v>46037</v>
      </c>
      <c r="C12" s="32" t="s">
        <v>90</v>
      </c>
      <c r="D12" s="32" t="s">
        <v>91</v>
      </c>
      <c r="E12" s="32" t="s">
        <v>92</v>
      </c>
      <c r="F12" s="32" t="s">
        <v>57</v>
      </c>
      <c r="G12" s="69" t="s">
        <v>93</v>
      </c>
      <c r="H12" s="32" t="s">
        <v>210</v>
      </c>
    </row>
    <row r="13" spans="1:8" s="8" customFormat="1" ht="30" customHeight="1" thickBot="1">
      <c r="A13" s="27">
        <f t="shared" si="3"/>
        <v>46038</v>
      </c>
      <c r="B13" s="31">
        <f t="shared" si="1"/>
        <v>46038</v>
      </c>
      <c r="C13" s="32" t="s">
        <v>94</v>
      </c>
      <c r="D13" s="32" t="s">
        <v>95</v>
      </c>
      <c r="E13" s="32" t="s">
        <v>96</v>
      </c>
      <c r="F13" s="32" t="s">
        <v>57</v>
      </c>
      <c r="G13" s="32" t="s">
        <v>97</v>
      </c>
      <c r="H13" s="32"/>
    </row>
    <row r="14" spans="1:8" s="8" customFormat="1" ht="30" customHeight="1">
      <c r="A14" s="29">
        <f>A13+3</f>
        <v>46041</v>
      </c>
      <c r="B14" s="49">
        <f>A14</f>
        <v>46041</v>
      </c>
      <c r="C14" s="36" t="s">
        <v>59</v>
      </c>
      <c r="D14" s="36" t="s">
        <v>98</v>
      </c>
      <c r="E14" s="36" t="s">
        <v>99</v>
      </c>
      <c r="F14" s="36" t="s">
        <v>100</v>
      </c>
      <c r="G14" s="36" t="s">
        <v>101</v>
      </c>
      <c r="H14" s="36"/>
    </row>
    <row r="15" spans="1:8" s="8" customFormat="1" ht="30" customHeight="1">
      <c r="A15" s="27">
        <f>A14+1</f>
        <v>46042</v>
      </c>
      <c r="B15" s="31">
        <f t="shared" si="1"/>
        <v>46042</v>
      </c>
      <c r="C15" s="32"/>
      <c r="D15" s="32" t="s">
        <v>234</v>
      </c>
      <c r="E15" s="32" t="s">
        <v>102</v>
      </c>
      <c r="F15" s="32" t="s">
        <v>103</v>
      </c>
      <c r="G15" s="32"/>
      <c r="H15" s="32" t="s">
        <v>64</v>
      </c>
    </row>
    <row r="16" spans="1:8" s="8" customFormat="1" ht="30" customHeight="1">
      <c r="A16" s="27">
        <f t="shared" ref="A16:A18" si="4">A15+1</f>
        <v>46043</v>
      </c>
      <c r="B16" s="31">
        <f t="shared" si="1"/>
        <v>46043</v>
      </c>
      <c r="C16" s="51" t="s">
        <v>104</v>
      </c>
      <c r="D16" s="32" t="s">
        <v>231</v>
      </c>
      <c r="E16" s="32" t="s">
        <v>105</v>
      </c>
      <c r="F16" s="32" t="s">
        <v>62</v>
      </c>
      <c r="G16" s="32" t="s">
        <v>106</v>
      </c>
      <c r="H16" s="32"/>
    </row>
    <row r="17" spans="1:13" s="8" customFormat="1" ht="30" customHeight="1">
      <c r="A17" s="27">
        <f t="shared" si="4"/>
        <v>46044</v>
      </c>
      <c r="B17" s="31">
        <f t="shared" ref="B17:B18" si="5">A17</f>
        <v>46044</v>
      </c>
      <c r="C17" s="52" t="s">
        <v>107</v>
      </c>
      <c r="D17" s="53" t="s">
        <v>108</v>
      </c>
      <c r="E17" s="53" t="s">
        <v>109</v>
      </c>
      <c r="F17" s="53" t="s">
        <v>57</v>
      </c>
      <c r="G17" s="53" t="s">
        <v>110</v>
      </c>
      <c r="H17" s="53"/>
    </row>
    <row r="18" spans="1:13" s="8" customFormat="1" ht="30" customHeight="1">
      <c r="A18" s="27">
        <f t="shared" si="4"/>
        <v>46045</v>
      </c>
      <c r="B18" s="31">
        <f t="shared" si="5"/>
        <v>46045</v>
      </c>
      <c r="C18" s="76" t="s">
        <v>54</v>
      </c>
      <c r="D18" s="32" t="s">
        <v>111</v>
      </c>
      <c r="E18" s="32" t="s">
        <v>112</v>
      </c>
      <c r="F18" s="32" t="s">
        <v>57</v>
      </c>
      <c r="G18" s="32" t="s">
        <v>113</v>
      </c>
      <c r="H18" s="32"/>
    </row>
    <row r="19" spans="1:13" s="8" customFormat="1" ht="48.75" customHeight="1">
      <c r="A19" s="92" t="s">
        <v>32</v>
      </c>
      <c r="B19" s="92"/>
      <c r="C19" s="92"/>
      <c r="D19" s="92"/>
      <c r="E19" s="92"/>
      <c r="F19" s="92"/>
      <c r="G19" s="92"/>
      <c r="H19" s="92"/>
    </row>
    <row r="20" spans="1:13" s="8" customFormat="1" ht="60.6" customHeight="1">
      <c r="A20" s="92" t="s">
        <v>33</v>
      </c>
      <c r="B20" s="92"/>
      <c r="C20" s="92"/>
      <c r="D20" s="92"/>
      <c r="E20" s="92"/>
      <c r="F20" s="92"/>
      <c r="G20" s="92"/>
      <c r="H20" s="92"/>
    </row>
    <row r="21" spans="1:13" s="8" customFormat="1" ht="42" customHeight="1">
      <c r="A21" s="93" t="s">
        <v>28</v>
      </c>
      <c r="B21" s="93"/>
      <c r="C21" s="93"/>
      <c r="D21" s="93"/>
      <c r="E21" s="93"/>
      <c r="F21" s="93"/>
      <c r="G21" s="93"/>
      <c r="H21" s="93"/>
      <c r="I21" s="26"/>
      <c r="J21" s="26"/>
      <c r="K21" s="26"/>
      <c r="L21" s="26"/>
      <c r="M21" s="26"/>
    </row>
    <row r="22" spans="1:13" s="8" customFormat="1" ht="19.8"/>
    <row r="23" spans="1:13" s="8" customFormat="1" ht="19.8"/>
    <row r="24" spans="1:13" s="8" customFormat="1" ht="19.8"/>
    <row r="25" spans="1:13" s="6" customFormat="1" ht="19.8"/>
    <row r="26" spans="1:13" s="6" customFormat="1" ht="19.8"/>
    <row r="27" spans="1:13" s="6" customFormat="1" ht="19.8"/>
    <row r="28" spans="1:13" s="6" customFormat="1" ht="19.8"/>
    <row r="29" spans="1:13" s="6" customFormat="1" ht="19.8"/>
    <row r="30" spans="1:13" s="6" customFormat="1" ht="19.8"/>
    <row r="31" spans="1:13" s="9" customFormat="1" ht="19.8"/>
    <row r="32" spans="1:13" s="9" customFormat="1" ht="19.8"/>
    <row r="33" s="5" customFormat="1" ht="22.2"/>
    <row r="34" s="1" customFormat="1"/>
  </sheetData>
  <mergeCells count="4">
    <mergeCell ref="A20:H20"/>
    <mergeCell ref="A19:H19"/>
    <mergeCell ref="A21:H21"/>
    <mergeCell ref="A1:D1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4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38"/>
  <sheetViews>
    <sheetView topLeftCell="G1" zoomScale="60" zoomScaleNormal="60" workbookViewId="0">
      <selection activeCell="AE29" sqref="AE29"/>
    </sheetView>
  </sheetViews>
  <sheetFormatPr defaultColWidth="9" defaultRowHeight="13.8"/>
  <cols>
    <col min="1" max="2" width="6.44140625" style="15" customWidth="1"/>
    <col min="3" max="6" width="7.77734375" style="15" customWidth="1"/>
    <col min="7" max="7" width="6.44140625" style="15" customWidth="1"/>
    <col min="8" max="11" width="7.77734375" style="15" customWidth="1"/>
    <col min="12" max="12" width="6.44140625" style="45" customWidth="1"/>
    <col min="13" max="16" width="7.77734375" style="15" customWidth="1"/>
    <col min="17" max="17" width="6.44140625" style="45" customWidth="1"/>
    <col min="18" max="21" width="7.77734375" style="15" customWidth="1"/>
    <col min="22" max="22" width="6.44140625" style="45" customWidth="1"/>
    <col min="23" max="26" width="7.77734375" style="15" customWidth="1"/>
    <col min="27" max="16384" width="9" style="11"/>
  </cols>
  <sheetData>
    <row r="1" spans="1:27" ht="24.6">
      <c r="A1" s="71"/>
      <c r="B1" s="71"/>
      <c r="C1" s="72"/>
      <c r="D1" s="72"/>
      <c r="E1" s="72"/>
      <c r="F1" s="72"/>
      <c r="G1" s="72"/>
      <c r="H1" s="137" t="str">
        <f>葷食菜單!A1</f>
        <v>屏東縣立萬新國民中學</v>
      </c>
      <c r="I1" s="137"/>
      <c r="J1" s="137"/>
      <c r="K1" s="137"/>
      <c r="L1" s="137"/>
      <c r="M1" s="136" t="str">
        <f>葷食菜單!E1</f>
        <v>115年</v>
      </c>
      <c r="N1" s="136"/>
      <c r="O1" s="136" t="str">
        <f>葷食菜單!F1</f>
        <v>1月份</v>
      </c>
      <c r="P1" s="136"/>
      <c r="Q1" s="137" t="s">
        <v>47</v>
      </c>
      <c r="R1" s="137"/>
      <c r="S1" s="72"/>
      <c r="T1" s="72"/>
      <c r="U1" s="72"/>
      <c r="V1" s="72"/>
      <c r="W1" s="72"/>
      <c r="X1" s="72"/>
      <c r="Y1" s="72"/>
      <c r="Z1" s="72"/>
    </row>
    <row r="2" spans="1:27" ht="21">
      <c r="A2" s="38" t="s">
        <v>220</v>
      </c>
      <c r="B2" s="38"/>
      <c r="C2" s="24"/>
      <c r="D2" s="24"/>
      <c r="E2" s="24"/>
      <c r="F2" s="24"/>
      <c r="G2" s="24"/>
      <c r="H2" s="24"/>
      <c r="I2" s="12"/>
      <c r="J2" s="12"/>
      <c r="K2" s="12"/>
      <c r="L2" s="12"/>
      <c r="M2" s="12"/>
      <c r="N2" s="12" t="s">
        <v>29</v>
      </c>
      <c r="O2" s="12"/>
      <c r="P2" s="12"/>
      <c r="Q2" s="12"/>
      <c r="R2" s="12"/>
      <c r="S2" s="103" t="s">
        <v>17</v>
      </c>
      <c r="T2" s="103"/>
      <c r="U2" s="103"/>
      <c r="V2" s="103"/>
      <c r="W2" s="103"/>
      <c r="X2" s="103"/>
      <c r="Y2" s="103"/>
      <c r="Z2" s="103"/>
    </row>
    <row r="3" spans="1:27" ht="16.2">
      <c r="A3" s="54" t="s">
        <v>18</v>
      </c>
      <c r="B3" s="122"/>
      <c r="C3" s="105"/>
      <c r="D3" s="106"/>
      <c r="E3" s="111"/>
      <c r="F3" s="113"/>
      <c r="G3" s="104"/>
      <c r="H3" s="105"/>
      <c r="I3" s="106"/>
      <c r="J3" s="111"/>
      <c r="K3" s="112"/>
      <c r="L3" s="104"/>
      <c r="M3" s="105"/>
      <c r="N3" s="106"/>
      <c r="O3" s="111"/>
      <c r="P3" s="112"/>
      <c r="Q3" s="104"/>
      <c r="R3" s="105"/>
      <c r="S3" s="106"/>
      <c r="T3" s="111"/>
      <c r="U3" s="113"/>
      <c r="V3" s="104">
        <v>46024</v>
      </c>
      <c r="W3" s="105"/>
      <c r="X3" s="106"/>
      <c r="Y3" s="111">
        <f>V3</f>
        <v>46024</v>
      </c>
      <c r="Z3" s="138"/>
    </row>
    <row r="4" spans="1:27" s="13" customFormat="1" ht="16.2">
      <c r="A4" s="54" t="s">
        <v>19</v>
      </c>
      <c r="B4" s="114"/>
      <c r="C4" s="115"/>
      <c r="D4" s="55"/>
      <c r="E4" s="56"/>
      <c r="F4" s="60"/>
      <c r="G4" s="109"/>
      <c r="H4" s="110"/>
      <c r="I4" s="55"/>
      <c r="J4" s="56"/>
      <c r="K4" s="66"/>
      <c r="L4" s="109"/>
      <c r="M4" s="110"/>
      <c r="N4" s="55"/>
      <c r="O4" s="56"/>
      <c r="P4" s="66"/>
      <c r="Q4" s="109"/>
      <c r="R4" s="110"/>
      <c r="S4" s="55"/>
      <c r="T4" s="56"/>
      <c r="U4" s="60"/>
      <c r="V4" s="109" t="s">
        <v>34</v>
      </c>
      <c r="W4" s="110"/>
      <c r="X4" s="55" t="s">
        <v>20</v>
      </c>
      <c r="Y4" s="56" t="s">
        <v>21</v>
      </c>
      <c r="Z4" s="55" t="s">
        <v>22</v>
      </c>
      <c r="AA4" s="14"/>
    </row>
    <row r="5" spans="1:27" s="13" customFormat="1" ht="16.5" customHeight="1">
      <c r="A5" s="101" t="s">
        <v>27</v>
      </c>
      <c r="B5" s="96"/>
      <c r="C5" s="96"/>
      <c r="D5" s="55"/>
      <c r="E5" s="50"/>
      <c r="F5" s="64"/>
      <c r="G5" s="125"/>
      <c r="H5" s="96"/>
      <c r="I5" s="57"/>
      <c r="J5" s="50"/>
      <c r="K5" s="67"/>
      <c r="L5" s="116"/>
      <c r="M5" s="117"/>
      <c r="N5" s="57"/>
      <c r="O5" s="50"/>
      <c r="P5" s="67"/>
      <c r="Q5" s="116"/>
      <c r="R5" s="117"/>
      <c r="S5" s="57"/>
      <c r="T5" s="50"/>
      <c r="U5" s="64"/>
      <c r="V5" s="116" t="str">
        <f>葷食菜單!C3</f>
        <v>芝麻米飯</v>
      </c>
      <c r="W5" s="117"/>
      <c r="X5" s="39" t="s">
        <v>115</v>
      </c>
      <c r="Y5" s="50">
        <v>110</v>
      </c>
      <c r="Z5" s="91">
        <f>Y5*340/1000</f>
        <v>37.4</v>
      </c>
      <c r="AA5" s="14"/>
    </row>
    <row r="6" spans="1:27" s="13" customFormat="1" ht="16.2">
      <c r="A6" s="97"/>
      <c r="B6" s="96"/>
      <c r="C6" s="96"/>
      <c r="D6" s="55"/>
      <c r="E6" s="50"/>
      <c r="F6" s="64"/>
      <c r="G6" s="125"/>
      <c r="H6" s="96"/>
      <c r="I6" s="46"/>
      <c r="J6" s="50"/>
      <c r="K6" s="67"/>
      <c r="L6" s="118"/>
      <c r="M6" s="119"/>
      <c r="N6" s="57"/>
      <c r="O6" s="50"/>
      <c r="P6" s="67"/>
      <c r="Q6" s="118"/>
      <c r="R6" s="119"/>
      <c r="S6" s="57"/>
      <c r="T6" s="50"/>
      <c r="U6" s="64"/>
      <c r="V6" s="118"/>
      <c r="W6" s="119"/>
      <c r="X6" s="39" t="s">
        <v>116</v>
      </c>
      <c r="Y6" s="50">
        <v>1</v>
      </c>
      <c r="Z6" s="50">
        <v>1</v>
      </c>
      <c r="AA6" s="14"/>
    </row>
    <row r="7" spans="1:27" s="13" customFormat="1" ht="16.2">
      <c r="A7" s="97"/>
      <c r="B7" s="96"/>
      <c r="C7" s="96"/>
      <c r="D7" s="55"/>
      <c r="E7" s="50"/>
      <c r="F7" s="64"/>
      <c r="G7" s="125"/>
      <c r="H7" s="96"/>
      <c r="I7" s="46"/>
      <c r="J7" s="50"/>
      <c r="K7" s="67"/>
      <c r="L7" s="120"/>
      <c r="M7" s="121"/>
      <c r="N7" s="57"/>
      <c r="O7" s="50"/>
      <c r="P7" s="67"/>
      <c r="Q7" s="120"/>
      <c r="R7" s="121"/>
      <c r="S7" s="57"/>
      <c r="T7" s="50"/>
      <c r="U7" s="64"/>
      <c r="V7" s="120"/>
      <c r="W7" s="121"/>
      <c r="X7" s="39"/>
      <c r="Y7" s="50"/>
      <c r="Z7" s="50"/>
      <c r="AA7" s="14"/>
    </row>
    <row r="8" spans="1:27" s="15" customFormat="1" ht="16.5" customHeight="1">
      <c r="A8" s="101" t="s">
        <v>26</v>
      </c>
      <c r="B8" s="108"/>
      <c r="C8" s="96"/>
      <c r="D8" s="55"/>
      <c r="E8" s="50"/>
      <c r="F8" s="64"/>
      <c r="G8" s="125"/>
      <c r="H8" s="96"/>
      <c r="I8" s="39"/>
      <c r="J8" s="50"/>
      <c r="K8" s="67"/>
      <c r="L8" s="128"/>
      <c r="M8" s="96"/>
      <c r="N8" s="57"/>
      <c r="O8" s="50"/>
      <c r="P8" s="67"/>
      <c r="Q8" s="128"/>
      <c r="R8" s="96"/>
      <c r="S8" s="57"/>
      <c r="T8" s="50"/>
      <c r="U8" s="64"/>
      <c r="V8" s="128" t="s">
        <v>202</v>
      </c>
      <c r="W8" s="96" t="str">
        <f>葷食菜單!D3</f>
        <v>梅干菜燒肉</v>
      </c>
      <c r="X8" s="39" t="s">
        <v>117</v>
      </c>
      <c r="Y8" s="50">
        <v>60</v>
      </c>
      <c r="Z8" s="91">
        <f t="shared" ref="Z8:Z10" si="0">Y8*340/1000</f>
        <v>20.399999999999999</v>
      </c>
    </row>
    <row r="9" spans="1:27" s="15" customFormat="1" ht="16.2">
      <c r="A9" s="97"/>
      <c r="B9" s="101"/>
      <c r="C9" s="96"/>
      <c r="D9" s="55"/>
      <c r="E9" s="50"/>
      <c r="F9" s="64"/>
      <c r="G9" s="125"/>
      <c r="H9" s="96"/>
      <c r="I9" s="39"/>
      <c r="J9" s="50"/>
      <c r="K9" s="67"/>
      <c r="L9" s="129"/>
      <c r="M9" s="96"/>
      <c r="N9" s="57"/>
      <c r="O9" s="50"/>
      <c r="P9" s="67"/>
      <c r="Q9" s="129"/>
      <c r="R9" s="96"/>
      <c r="S9" s="57"/>
      <c r="T9" s="50"/>
      <c r="U9" s="64"/>
      <c r="V9" s="129"/>
      <c r="W9" s="96"/>
      <c r="X9" s="39" t="s">
        <v>118</v>
      </c>
      <c r="Y9" s="50">
        <v>18</v>
      </c>
      <c r="Z9" s="91">
        <f t="shared" si="0"/>
        <v>6.12</v>
      </c>
    </row>
    <row r="10" spans="1:27" s="15" customFormat="1" ht="16.2">
      <c r="A10" s="97"/>
      <c r="B10" s="101"/>
      <c r="C10" s="96"/>
      <c r="D10" s="55"/>
      <c r="E10" s="50"/>
      <c r="F10" s="64"/>
      <c r="G10" s="125"/>
      <c r="H10" s="96"/>
      <c r="I10" s="39"/>
      <c r="J10" s="50"/>
      <c r="K10" s="67"/>
      <c r="L10" s="129"/>
      <c r="M10" s="96"/>
      <c r="N10" s="57"/>
      <c r="O10" s="50"/>
      <c r="P10" s="67"/>
      <c r="Q10" s="129"/>
      <c r="R10" s="96"/>
      <c r="S10" s="57"/>
      <c r="T10" s="50"/>
      <c r="U10" s="64"/>
      <c r="V10" s="129"/>
      <c r="W10" s="96"/>
      <c r="X10" s="39" t="s">
        <v>119</v>
      </c>
      <c r="Y10" s="50">
        <v>40</v>
      </c>
      <c r="Z10" s="91">
        <f t="shared" si="0"/>
        <v>13.6</v>
      </c>
    </row>
    <row r="11" spans="1:27" s="15" customFormat="1" ht="16.2">
      <c r="A11" s="97"/>
      <c r="B11" s="101"/>
      <c r="C11" s="96"/>
      <c r="D11" s="55"/>
      <c r="E11" s="50"/>
      <c r="F11" s="64"/>
      <c r="G11" s="125"/>
      <c r="H11" s="96"/>
      <c r="I11" s="39"/>
      <c r="J11" s="50"/>
      <c r="K11" s="67"/>
      <c r="L11" s="129"/>
      <c r="M11" s="96"/>
      <c r="N11" s="57"/>
      <c r="O11" s="50"/>
      <c r="P11" s="67"/>
      <c r="Q11" s="129"/>
      <c r="R11" s="96"/>
      <c r="S11" s="57"/>
      <c r="T11" s="50"/>
      <c r="U11" s="64"/>
      <c r="V11" s="129"/>
      <c r="W11" s="96"/>
      <c r="X11" s="39"/>
      <c r="Y11" s="50"/>
      <c r="Z11" s="50"/>
      <c r="AA11" s="16"/>
    </row>
    <row r="12" spans="1:27" s="15" customFormat="1" ht="16.2">
      <c r="A12" s="97"/>
      <c r="B12" s="101"/>
      <c r="C12" s="96"/>
      <c r="D12" s="55"/>
      <c r="E12" s="50"/>
      <c r="F12" s="64"/>
      <c r="G12" s="125"/>
      <c r="H12" s="96"/>
      <c r="I12" s="39"/>
      <c r="J12" s="50"/>
      <c r="K12" s="67"/>
      <c r="L12" s="129"/>
      <c r="M12" s="96"/>
      <c r="N12" s="57"/>
      <c r="O12" s="50"/>
      <c r="P12" s="67"/>
      <c r="Q12" s="129"/>
      <c r="R12" s="96"/>
      <c r="S12" s="57"/>
      <c r="T12" s="50"/>
      <c r="U12" s="64"/>
      <c r="V12" s="129"/>
      <c r="W12" s="96"/>
      <c r="X12" s="39"/>
      <c r="Y12" s="50"/>
      <c r="Z12" s="50"/>
    </row>
    <row r="13" spans="1:27" s="15" customFormat="1" ht="16.2">
      <c r="A13" s="97"/>
      <c r="B13" s="101"/>
      <c r="C13" s="96"/>
      <c r="D13" s="55"/>
      <c r="E13" s="50"/>
      <c r="F13" s="64"/>
      <c r="G13" s="125"/>
      <c r="H13" s="96"/>
      <c r="I13" s="39"/>
      <c r="J13" s="50"/>
      <c r="K13" s="67"/>
      <c r="L13" s="130"/>
      <c r="M13" s="96"/>
      <c r="N13" s="57"/>
      <c r="O13" s="50"/>
      <c r="P13" s="67"/>
      <c r="Q13" s="130"/>
      <c r="R13" s="96"/>
      <c r="S13" s="57"/>
      <c r="T13" s="50"/>
      <c r="U13" s="64"/>
      <c r="V13" s="130"/>
      <c r="W13" s="96"/>
      <c r="X13" s="39"/>
      <c r="Y13" s="50"/>
      <c r="Z13" s="50"/>
    </row>
    <row r="14" spans="1:27" s="15" customFormat="1" ht="15.75" customHeight="1">
      <c r="A14" s="97" t="s">
        <v>23</v>
      </c>
      <c r="B14" s="97"/>
      <c r="C14" s="96"/>
      <c r="D14" s="54"/>
      <c r="E14" s="50"/>
      <c r="F14" s="64"/>
      <c r="G14" s="126"/>
      <c r="H14" s="96"/>
      <c r="I14" s="39"/>
      <c r="J14" s="50"/>
      <c r="K14" s="67"/>
      <c r="L14" s="128"/>
      <c r="M14" s="96"/>
      <c r="N14" s="57"/>
      <c r="O14" s="50"/>
      <c r="P14" s="67"/>
      <c r="Q14" s="128"/>
      <c r="R14" s="96"/>
      <c r="S14" s="57"/>
      <c r="T14" s="50"/>
      <c r="U14" s="64"/>
      <c r="V14" s="128" t="s">
        <v>201</v>
      </c>
      <c r="W14" s="96" t="str">
        <f>葷食菜單!E3</f>
        <v>客家小炒</v>
      </c>
      <c r="X14" s="39" t="s">
        <v>120</v>
      </c>
      <c r="Y14" s="50">
        <v>1</v>
      </c>
      <c r="Z14" s="50">
        <v>1</v>
      </c>
    </row>
    <row r="15" spans="1:27" s="15" customFormat="1" ht="16.5" customHeight="1">
      <c r="A15" s="97"/>
      <c r="B15" s="97"/>
      <c r="C15" s="96"/>
      <c r="D15" s="58"/>
      <c r="E15" s="50"/>
      <c r="F15" s="64"/>
      <c r="G15" s="126"/>
      <c r="H15" s="96"/>
      <c r="I15" s="39"/>
      <c r="J15" s="50"/>
      <c r="K15" s="67"/>
      <c r="L15" s="129"/>
      <c r="M15" s="96"/>
      <c r="N15" s="57"/>
      <c r="O15" s="50"/>
      <c r="P15" s="67"/>
      <c r="Q15" s="129"/>
      <c r="R15" s="96"/>
      <c r="S15" s="57"/>
      <c r="T15" s="50"/>
      <c r="U15" s="64"/>
      <c r="V15" s="129"/>
      <c r="W15" s="96"/>
      <c r="X15" s="39" t="s">
        <v>121</v>
      </c>
      <c r="Y15" s="50">
        <v>10</v>
      </c>
      <c r="Z15" s="91">
        <f t="shared" ref="Z15:Z18" si="1">Y15*340/1000</f>
        <v>3.4</v>
      </c>
    </row>
    <row r="16" spans="1:27" s="15" customFormat="1" ht="16.2">
      <c r="A16" s="97"/>
      <c r="B16" s="97"/>
      <c r="C16" s="96"/>
      <c r="D16" s="58"/>
      <c r="E16" s="50"/>
      <c r="F16" s="64"/>
      <c r="G16" s="126"/>
      <c r="H16" s="96"/>
      <c r="I16" s="39"/>
      <c r="J16" s="50"/>
      <c r="K16" s="67"/>
      <c r="L16" s="129"/>
      <c r="M16" s="96"/>
      <c r="N16" s="57"/>
      <c r="O16" s="50"/>
      <c r="P16" s="67"/>
      <c r="Q16" s="129"/>
      <c r="R16" s="96"/>
      <c r="S16" s="57"/>
      <c r="T16" s="50"/>
      <c r="U16" s="64"/>
      <c r="V16" s="129"/>
      <c r="W16" s="96"/>
      <c r="X16" s="39" t="s">
        <v>122</v>
      </c>
      <c r="Y16" s="50">
        <v>30</v>
      </c>
      <c r="Z16" s="91">
        <f t="shared" si="1"/>
        <v>10.199999999999999</v>
      </c>
    </row>
    <row r="17" spans="1:26" s="15" customFormat="1" ht="16.2">
      <c r="A17" s="97"/>
      <c r="B17" s="97"/>
      <c r="C17" s="96"/>
      <c r="D17" s="54"/>
      <c r="E17" s="50"/>
      <c r="F17" s="64"/>
      <c r="G17" s="126"/>
      <c r="H17" s="96"/>
      <c r="I17" s="39"/>
      <c r="J17" s="50"/>
      <c r="K17" s="67"/>
      <c r="L17" s="129"/>
      <c r="M17" s="96"/>
      <c r="N17" s="57"/>
      <c r="O17" s="50"/>
      <c r="P17" s="67"/>
      <c r="Q17" s="129"/>
      <c r="R17" s="96"/>
      <c r="S17" s="57"/>
      <c r="T17" s="50"/>
      <c r="U17" s="64"/>
      <c r="V17" s="129"/>
      <c r="W17" s="96"/>
      <c r="X17" s="39" t="s">
        <v>123</v>
      </c>
      <c r="Y17" s="50">
        <v>43</v>
      </c>
      <c r="Z17" s="91">
        <f t="shared" si="1"/>
        <v>14.62</v>
      </c>
    </row>
    <row r="18" spans="1:26" s="15" customFormat="1" ht="16.2">
      <c r="A18" s="97"/>
      <c r="B18" s="97"/>
      <c r="C18" s="96"/>
      <c r="D18" s="54"/>
      <c r="E18" s="50"/>
      <c r="F18" s="64"/>
      <c r="G18" s="126"/>
      <c r="H18" s="96"/>
      <c r="I18" s="39"/>
      <c r="J18" s="50"/>
      <c r="K18" s="67"/>
      <c r="L18" s="129"/>
      <c r="M18" s="96"/>
      <c r="N18" s="57"/>
      <c r="O18" s="50"/>
      <c r="P18" s="67"/>
      <c r="Q18" s="129"/>
      <c r="R18" s="96"/>
      <c r="S18" s="57"/>
      <c r="T18" s="50"/>
      <c r="U18" s="64"/>
      <c r="V18" s="129"/>
      <c r="W18" s="96"/>
      <c r="X18" s="39" t="s">
        <v>125</v>
      </c>
      <c r="Y18" s="50">
        <v>5</v>
      </c>
      <c r="Z18" s="91">
        <f t="shared" si="1"/>
        <v>1.7</v>
      </c>
    </row>
    <row r="19" spans="1:26" s="15" customFormat="1" ht="16.2">
      <c r="A19" s="97"/>
      <c r="B19" s="97"/>
      <c r="C19" s="96"/>
      <c r="D19" s="54"/>
      <c r="E19" s="50"/>
      <c r="F19" s="64"/>
      <c r="G19" s="127"/>
      <c r="H19" s="96"/>
      <c r="I19" s="30"/>
      <c r="J19" s="50"/>
      <c r="K19" s="67"/>
      <c r="L19" s="130"/>
      <c r="M19" s="96"/>
      <c r="N19" s="57"/>
      <c r="O19" s="50"/>
      <c r="P19" s="67"/>
      <c r="Q19" s="130"/>
      <c r="R19" s="96"/>
      <c r="S19" s="57"/>
      <c r="T19" s="50"/>
      <c r="U19" s="64"/>
      <c r="V19" s="130"/>
      <c r="W19" s="96"/>
      <c r="X19" s="39"/>
      <c r="Y19" s="50"/>
      <c r="Z19" s="50"/>
    </row>
    <row r="20" spans="1:26" s="15" customFormat="1" ht="16.5" customHeight="1">
      <c r="A20" s="97" t="s">
        <v>24</v>
      </c>
      <c r="B20" s="101"/>
      <c r="C20" s="96"/>
      <c r="D20" s="54"/>
      <c r="E20" s="50"/>
      <c r="F20" s="64"/>
      <c r="G20" s="131"/>
      <c r="H20" s="107"/>
      <c r="I20" s="39"/>
      <c r="J20" s="50"/>
      <c r="K20" s="67"/>
      <c r="L20" s="131"/>
      <c r="M20" s="96"/>
      <c r="N20" s="57"/>
      <c r="O20" s="50"/>
      <c r="P20" s="67"/>
      <c r="Q20" s="131"/>
      <c r="R20" s="96"/>
      <c r="S20" s="32"/>
      <c r="T20" s="50"/>
      <c r="U20" s="64"/>
      <c r="V20" s="131" t="s">
        <v>45</v>
      </c>
      <c r="W20" s="96" t="str">
        <f>葷食菜單!F3</f>
        <v>有機蔬菜</v>
      </c>
      <c r="X20" s="32" t="s">
        <v>31</v>
      </c>
      <c r="Y20" s="50">
        <v>68</v>
      </c>
      <c r="Z20" s="91">
        <f>Y20*340/1000</f>
        <v>23.12</v>
      </c>
    </row>
    <row r="21" spans="1:26" s="15" customFormat="1" ht="16.5" customHeight="1">
      <c r="A21" s="97"/>
      <c r="B21" s="101"/>
      <c r="C21" s="96"/>
      <c r="D21" s="55"/>
      <c r="E21" s="50"/>
      <c r="F21" s="64"/>
      <c r="G21" s="131"/>
      <c r="H21" s="107"/>
      <c r="I21" s="39"/>
      <c r="J21" s="50"/>
      <c r="K21" s="67"/>
      <c r="L21" s="131"/>
      <c r="M21" s="96"/>
      <c r="N21" s="57"/>
      <c r="O21" s="50"/>
      <c r="P21" s="67"/>
      <c r="Q21" s="131"/>
      <c r="R21" s="96"/>
      <c r="S21" s="57"/>
      <c r="T21" s="50"/>
      <c r="U21" s="64"/>
      <c r="V21" s="131"/>
      <c r="W21" s="96"/>
      <c r="X21" s="39"/>
      <c r="Y21" s="50"/>
      <c r="Z21" s="50"/>
    </row>
    <row r="22" spans="1:26" s="15" customFormat="1" ht="16.5" customHeight="1">
      <c r="A22" s="97"/>
      <c r="B22" s="101"/>
      <c r="C22" s="96"/>
      <c r="D22" s="55"/>
      <c r="E22" s="50"/>
      <c r="F22" s="64"/>
      <c r="G22" s="131"/>
      <c r="H22" s="107"/>
      <c r="I22" s="39"/>
      <c r="J22" s="50"/>
      <c r="K22" s="67"/>
      <c r="L22" s="131"/>
      <c r="M22" s="96"/>
      <c r="N22" s="57"/>
      <c r="O22" s="50"/>
      <c r="P22" s="67"/>
      <c r="Q22" s="131"/>
      <c r="R22" s="96"/>
      <c r="S22" s="57"/>
      <c r="T22" s="50"/>
      <c r="U22" s="64"/>
      <c r="V22" s="131"/>
      <c r="W22" s="96"/>
      <c r="X22" s="39"/>
      <c r="Y22" s="50"/>
      <c r="Z22" s="50"/>
    </row>
    <row r="23" spans="1:26" s="15" customFormat="1" ht="16.2">
      <c r="A23" s="97"/>
      <c r="B23" s="101"/>
      <c r="C23" s="96"/>
      <c r="D23" s="59"/>
      <c r="E23" s="50"/>
      <c r="F23" s="64"/>
      <c r="G23" s="131"/>
      <c r="H23" s="107"/>
      <c r="I23" s="39"/>
      <c r="J23" s="50"/>
      <c r="K23" s="67"/>
      <c r="L23" s="131"/>
      <c r="M23" s="96"/>
      <c r="N23" s="57"/>
      <c r="O23" s="50"/>
      <c r="P23" s="67"/>
      <c r="Q23" s="131"/>
      <c r="R23" s="96"/>
      <c r="S23" s="57"/>
      <c r="T23" s="50"/>
      <c r="U23" s="64"/>
      <c r="V23" s="131"/>
      <c r="W23" s="96"/>
      <c r="X23" s="39"/>
      <c r="Y23" s="50"/>
      <c r="Z23" s="50"/>
    </row>
    <row r="24" spans="1:26" s="15" customFormat="1" ht="15.75" customHeight="1">
      <c r="A24" s="97" t="s">
        <v>25</v>
      </c>
      <c r="B24" s="101"/>
      <c r="C24" s="96"/>
      <c r="D24" s="59"/>
      <c r="E24" s="50"/>
      <c r="F24" s="64"/>
      <c r="G24" s="128"/>
      <c r="H24" s="96"/>
      <c r="I24" s="39"/>
      <c r="J24" s="50"/>
      <c r="K24" s="67"/>
      <c r="L24" s="128"/>
      <c r="M24" s="96"/>
      <c r="N24" s="57"/>
      <c r="O24" s="50"/>
      <c r="P24" s="67"/>
      <c r="Q24" s="128"/>
      <c r="R24" s="96"/>
      <c r="S24" s="57"/>
      <c r="T24" s="50"/>
      <c r="U24" s="64"/>
      <c r="V24" s="128" t="s">
        <v>43</v>
      </c>
      <c r="W24" s="96" t="str">
        <f>葷食菜單!G3</f>
        <v>綠豆芋圓甜湯</v>
      </c>
      <c r="X24" s="39" t="s">
        <v>126</v>
      </c>
      <c r="Y24" s="50">
        <v>15</v>
      </c>
      <c r="Z24" s="91">
        <f t="shared" ref="Z24:Z25" si="2">Y24*340/1000</f>
        <v>5.0999999999999996</v>
      </c>
    </row>
    <row r="25" spans="1:26" s="15" customFormat="1" ht="15.75" customHeight="1">
      <c r="A25" s="97"/>
      <c r="B25" s="101"/>
      <c r="C25" s="96"/>
      <c r="D25" s="59"/>
      <c r="E25" s="50"/>
      <c r="F25" s="64"/>
      <c r="G25" s="129"/>
      <c r="H25" s="96"/>
      <c r="I25" s="39"/>
      <c r="J25" s="50"/>
      <c r="K25" s="67"/>
      <c r="L25" s="129"/>
      <c r="M25" s="96"/>
      <c r="N25" s="57"/>
      <c r="O25" s="50"/>
      <c r="P25" s="67"/>
      <c r="Q25" s="129"/>
      <c r="R25" s="96"/>
      <c r="S25" s="57"/>
      <c r="T25" s="50"/>
      <c r="U25" s="64"/>
      <c r="V25" s="129"/>
      <c r="W25" s="96"/>
      <c r="X25" s="39" t="s">
        <v>127</v>
      </c>
      <c r="Y25" s="50">
        <v>10</v>
      </c>
      <c r="Z25" s="91">
        <f t="shared" si="2"/>
        <v>3.4</v>
      </c>
    </row>
    <row r="26" spans="1:26" s="15" customFormat="1" ht="16.2">
      <c r="A26" s="97"/>
      <c r="B26" s="101"/>
      <c r="C26" s="96"/>
      <c r="D26" s="59"/>
      <c r="E26" s="50"/>
      <c r="F26" s="64"/>
      <c r="G26" s="129"/>
      <c r="H26" s="96"/>
      <c r="I26" s="39"/>
      <c r="J26" s="50"/>
      <c r="K26" s="67"/>
      <c r="L26" s="129"/>
      <c r="M26" s="96"/>
      <c r="N26" s="57"/>
      <c r="O26" s="50"/>
      <c r="P26" s="67"/>
      <c r="Q26" s="129"/>
      <c r="R26" s="96"/>
      <c r="S26" s="57"/>
      <c r="T26" s="50"/>
      <c r="U26" s="64"/>
      <c r="V26" s="129"/>
      <c r="W26" s="96"/>
      <c r="X26" s="39"/>
      <c r="Y26" s="50"/>
      <c r="Z26" s="50"/>
    </row>
    <row r="27" spans="1:26" s="15" customFormat="1" ht="16.2">
      <c r="A27" s="97"/>
      <c r="B27" s="101"/>
      <c r="C27" s="96"/>
      <c r="D27" s="54"/>
      <c r="E27" s="50"/>
      <c r="F27" s="64"/>
      <c r="G27" s="130"/>
      <c r="H27" s="96"/>
      <c r="I27" s="39"/>
      <c r="J27" s="50"/>
      <c r="K27" s="67"/>
      <c r="L27" s="130"/>
      <c r="M27" s="96"/>
      <c r="N27" s="57"/>
      <c r="O27" s="50"/>
      <c r="P27" s="67"/>
      <c r="Q27" s="130"/>
      <c r="R27" s="96"/>
      <c r="S27" s="57"/>
      <c r="T27" s="50"/>
      <c r="U27" s="64"/>
      <c r="V27" s="130"/>
      <c r="W27" s="96"/>
      <c r="X27" s="39"/>
      <c r="Y27" s="50"/>
      <c r="Z27" s="50"/>
    </row>
    <row r="28" spans="1:26" s="19" customFormat="1" ht="18" customHeight="1">
      <c r="A28" s="18" t="s">
        <v>15</v>
      </c>
      <c r="B28" s="17"/>
      <c r="C28" s="40"/>
      <c r="D28" s="17"/>
      <c r="E28" s="17"/>
      <c r="F28" s="70"/>
      <c r="G28" s="62"/>
      <c r="H28" s="18"/>
      <c r="I28" s="40"/>
      <c r="J28" s="40"/>
      <c r="K28" s="68"/>
      <c r="L28" s="63"/>
      <c r="M28" s="40"/>
      <c r="N28" s="41"/>
      <c r="O28" s="40"/>
      <c r="P28" s="68"/>
      <c r="Q28" s="63"/>
      <c r="R28" s="40"/>
      <c r="S28" s="40"/>
      <c r="T28" s="40"/>
      <c r="U28" s="65"/>
      <c r="V28" s="63"/>
      <c r="W28" s="40"/>
      <c r="X28" s="41"/>
      <c r="Y28" s="40"/>
      <c r="Z28" s="42"/>
    </row>
    <row r="29" spans="1:26" s="19" customFormat="1" ht="18" customHeight="1">
      <c r="A29" s="18" t="s">
        <v>30</v>
      </c>
      <c r="B29" s="17"/>
      <c r="C29" s="40"/>
      <c r="D29" s="17"/>
      <c r="E29" s="17"/>
      <c r="F29" s="70"/>
      <c r="G29" s="61"/>
      <c r="H29" s="40"/>
      <c r="I29" s="41"/>
      <c r="J29" s="40"/>
      <c r="K29" s="68"/>
      <c r="L29" s="63"/>
      <c r="M29" s="40"/>
      <c r="N29" s="41"/>
      <c r="O29" s="40"/>
      <c r="P29" s="68"/>
      <c r="Q29" s="63"/>
      <c r="R29" s="40"/>
      <c r="S29" s="41"/>
      <c r="T29" s="40"/>
      <c r="U29" s="65"/>
      <c r="V29" s="63"/>
      <c r="W29" s="40"/>
      <c r="X29" s="41"/>
      <c r="Y29" s="40"/>
      <c r="Z29" s="42"/>
    </row>
    <row r="30" spans="1:26" s="19" customFormat="1" ht="19.95" customHeight="1">
      <c r="A30" s="95" t="s">
        <v>14</v>
      </c>
      <c r="B30" s="102"/>
      <c r="C30" s="99"/>
      <c r="D30" s="99"/>
      <c r="E30" s="100"/>
      <c r="F30" s="43"/>
      <c r="G30" s="98"/>
      <c r="H30" s="99"/>
      <c r="I30" s="99"/>
      <c r="J30" s="100"/>
      <c r="K30" s="43"/>
      <c r="L30" s="98"/>
      <c r="M30" s="99"/>
      <c r="N30" s="99"/>
      <c r="O30" s="100"/>
      <c r="P30" s="43"/>
      <c r="Q30" s="98"/>
      <c r="R30" s="99"/>
      <c r="S30" s="99"/>
      <c r="T30" s="100"/>
      <c r="U30" s="43"/>
      <c r="V30" s="98" t="s">
        <v>37</v>
      </c>
      <c r="W30" s="99"/>
      <c r="X30" s="99"/>
      <c r="Y30" s="100"/>
      <c r="Z30" s="47">
        <v>6.4</v>
      </c>
    </row>
    <row r="31" spans="1:26" s="19" customFormat="1" ht="19.95" customHeight="1">
      <c r="A31" s="95"/>
      <c r="B31" s="102"/>
      <c r="C31" s="99"/>
      <c r="D31" s="99"/>
      <c r="E31" s="100"/>
      <c r="F31" s="43"/>
      <c r="G31" s="98"/>
      <c r="H31" s="99"/>
      <c r="I31" s="99"/>
      <c r="J31" s="100"/>
      <c r="K31" s="43"/>
      <c r="L31" s="98"/>
      <c r="M31" s="99"/>
      <c r="N31" s="99"/>
      <c r="O31" s="100"/>
      <c r="P31" s="43"/>
      <c r="Q31" s="98"/>
      <c r="R31" s="99"/>
      <c r="S31" s="99"/>
      <c r="T31" s="100"/>
      <c r="U31" s="43"/>
      <c r="V31" s="98" t="s">
        <v>38</v>
      </c>
      <c r="W31" s="99"/>
      <c r="X31" s="99"/>
      <c r="Y31" s="100"/>
      <c r="Z31" s="47">
        <v>3</v>
      </c>
    </row>
    <row r="32" spans="1:26" s="19" customFormat="1" ht="19.95" customHeight="1">
      <c r="A32" s="95"/>
      <c r="B32" s="102"/>
      <c r="C32" s="99"/>
      <c r="D32" s="99"/>
      <c r="E32" s="100"/>
      <c r="F32" s="43"/>
      <c r="G32" s="98"/>
      <c r="H32" s="99"/>
      <c r="I32" s="99"/>
      <c r="J32" s="100"/>
      <c r="K32" s="43"/>
      <c r="L32" s="98"/>
      <c r="M32" s="99"/>
      <c r="N32" s="99"/>
      <c r="O32" s="100"/>
      <c r="P32" s="43"/>
      <c r="Q32" s="98"/>
      <c r="R32" s="99"/>
      <c r="S32" s="99"/>
      <c r="T32" s="100"/>
      <c r="U32" s="43"/>
      <c r="V32" s="98" t="s">
        <v>39</v>
      </c>
      <c r="W32" s="99"/>
      <c r="X32" s="99"/>
      <c r="Y32" s="100"/>
      <c r="Z32" s="47">
        <v>1.7</v>
      </c>
    </row>
    <row r="33" spans="1:36" s="19" customFormat="1" ht="19.95" customHeight="1">
      <c r="A33" s="95"/>
      <c r="B33" s="102"/>
      <c r="C33" s="99"/>
      <c r="D33" s="99"/>
      <c r="E33" s="100"/>
      <c r="F33" s="43"/>
      <c r="G33" s="98"/>
      <c r="H33" s="99"/>
      <c r="I33" s="99"/>
      <c r="J33" s="100"/>
      <c r="K33" s="43"/>
      <c r="L33" s="98"/>
      <c r="M33" s="99"/>
      <c r="N33" s="99"/>
      <c r="O33" s="100"/>
      <c r="P33" s="43"/>
      <c r="Q33" s="98"/>
      <c r="R33" s="99"/>
      <c r="S33" s="99"/>
      <c r="T33" s="100"/>
      <c r="U33" s="43"/>
      <c r="V33" s="98" t="s">
        <v>40</v>
      </c>
      <c r="W33" s="99"/>
      <c r="X33" s="99"/>
      <c r="Y33" s="100"/>
      <c r="Z33" s="47">
        <v>0</v>
      </c>
    </row>
    <row r="34" spans="1:36" s="19" customFormat="1" ht="19.95" customHeight="1">
      <c r="A34" s="95"/>
      <c r="B34" s="102"/>
      <c r="C34" s="99"/>
      <c r="D34" s="99"/>
      <c r="E34" s="100"/>
      <c r="F34" s="43"/>
      <c r="G34" s="98"/>
      <c r="H34" s="99"/>
      <c r="I34" s="99"/>
      <c r="J34" s="100"/>
      <c r="K34" s="43"/>
      <c r="L34" s="98"/>
      <c r="M34" s="99"/>
      <c r="N34" s="99"/>
      <c r="O34" s="100"/>
      <c r="P34" s="43"/>
      <c r="Q34" s="98"/>
      <c r="R34" s="99"/>
      <c r="S34" s="99"/>
      <c r="T34" s="100"/>
      <c r="U34" s="43"/>
      <c r="V34" s="98" t="s">
        <v>41</v>
      </c>
      <c r="W34" s="99"/>
      <c r="X34" s="99"/>
      <c r="Y34" s="100"/>
      <c r="Z34" s="47">
        <v>0</v>
      </c>
    </row>
    <row r="35" spans="1:36" s="19" customFormat="1" ht="19.95" customHeight="1">
      <c r="A35" s="95"/>
      <c r="B35" s="102"/>
      <c r="C35" s="99"/>
      <c r="D35" s="99"/>
      <c r="E35" s="100"/>
      <c r="F35" s="43"/>
      <c r="G35" s="98"/>
      <c r="H35" s="99"/>
      <c r="I35" s="99"/>
      <c r="J35" s="100"/>
      <c r="K35" s="43"/>
      <c r="L35" s="98"/>
      <c r="M35" s="99"/>
      <c r="N35" s="99"/>
      <c r="O35" s="100"/>
      <c r="P35" s="43"/>
      <c r="Q35" s="98"/>
      <c r="R35" s="99"/>
      <c r="S35" s="99"/>
      <c r="T35" s="100"/>
      <c r="U35" s="43"/>
      <c r="V35" s="98" t="s">
        <v>42</v>
      </c>
      <c r="W35" s="99"/>
      <c r="X35" s="99"/>
      <c r="Y35" s="100"/>
      <c r="Z35" s="47">
        <v>2.8</v>
      </c>
    </row>
    <row r="36" spans="1:36" s="19" customFormat="1" ht="19.5" customHeight="1">
      <c r="A36" s="95"/>
      <c r="B36" s="102"/>
      <c r="C36" s="99"/>
      <c r="D36" s="99"/>
      <c r="E36" s="100"/>
      <c r="F36" s="44"/>
      <c r="G36" s="98"/>
      <c r="H36" s="99"/>
      <c r="I36" s="99"/>
      <c r="J36" s="100"/>
      <c r="K36" s="44"/>
      <c r="L36" s="98"/>
      <c r="M36" s="99"/>
      <c r="N36" s="99"/>
      <c r="O36" s="100"/>
      <c r="P36" s="44"/>
      <c r="Q36" s="98"/>
      <c r="R36" s="99"/>
      <c r="S36" s="99"/>
      <c r="T36" s="100"/>
      <c r="U36" s="44"/>
      <c r="V36" s="98" t="s">
        <v>13</v>
      </c>
      <c r="W36" s="99"/>
      <c r="X36" s="99"/>
      <c r="Y36" s="100"/>
      <c r="Z36" s="48">
        <f>Z30*68+Z31*45+Z32*25+Z34*60+Z35*75+Z33*130</f>
        <v>822.7</v>
      </c>
    </row>
    <row r="37" spans="1:36" s="19" customFormat="1" ht="26.25" customHeight="1">
      <c r="A37" s="124" t="s">
        <v>12</v>
      </c>
      <c r="B37" s="124"/>
      <c r="C37" s="132"/>
      <c r="D37" s="133"/>
      <c r="E37" s="133"/>
      <c r="F37" s="133"/>
      <c r="G37" s="123" t="s">
        <v>12</v>
      </c>
      <c r="H37" s="124"/>
      <c r="I37" s="132"/>
      <c r="J37" s="133"/>
      <c r="K37" s="135"/>
      <c r="L37" s="123" t="s">
        <v>12</v>
      </c>
      <c r="M37" s="124"/>
      <c r="N37" s="132"/>
      <c r="O37" s="133"/>
      <c r="P37" s="135"/>
      <c r="Q37" s="123" t="s">
        <v>12</v>
      </c>
      <c r="R37" s="124"/>
      <c r="S37" s="132"/>
      <c r="T37" s="133"/>
      <c r="U37" s="133"/>
      <c r="V37" s="123" t="s">
        <v>12</v>
      </c>
      <c r="W37" s="124"/>
      <c r="X37" s="132"/>
      <c r="Y37" s="133"/>
      <c r="Z37" s="134"/>
      <c r="AI37" s="21"/>
      <c r="AJ37" s="20"/>
    </row>
    <row r="38" spans="1:36" s="19" customFormat="1" ht="24.75" customHeight="1">
      <c r="A38" s="22" t="s">
        <v>11</v>
      </c>
      <c r="B38" s="22"/>
      <c r="C38" s="21"/>
      <c r="H38" s="23" t="s">
        <v>10</v>
      </c>
      <c r="I38" s="23"/>
      <c r="L38" s="23"/>
      <c r="M38" s="23"/>
      <c r="O38" s="23" t="s">
        <v>9</v>
      </c>
      <c r="P38" s="23"/>
      <c r="Q38" s="23"/>
      <c r="R38" s="23"/>
      <c r="U38" s="23" t="s">
        <v>8</v>
      </c>
      <c r="V38" s="23"/>
      <c r="W38" s="23"/>
    </row>
  </sheetData>
  <mergeCells count="115">
    <mergeCell ref="M1:N1"/>
    <mergeCell ref="O1:P1"/>
    <mergeCell ref="H1:L1"/>
    <mergeCell ref="V33:Y33"/>
    <mergeCell ref="V34:Y34"/>
    <mergeCell ref="V35:Y35"/>
    <mergeCell ref="V36:Y36"/>
    <mergeCell ref="Q1:R1"/>
    <mergeCell ref="L35:O35"/>
    <mergeCell ref="L36:O36"/>
    <mergeCell ref="Q30:T30"/>
    <mergeCell ref="Q31:T31"/>
    <mergeCell ref="Q32:T32"/>
    <mergeCell ref="Q33:T33"/>
    <mergeCell ref="Q34:T34"/>
    <mergeCell ref="Q35:T35"/>
    <mergeCell ref="Q36:T36"/>
    <mergeCell ref="Y3:Z3"/>
    <mergeCell ref="V30:Y30"/>
    <mergeCell ref="V31:Y31"/>
    <mergeCell ref="V32:Y32"/>
    <mergeCell ref="G3:I3"/>
    <mergeCell ref="J3:K3"/>
    <mergeCell ref="L3:N3"/>
    <mergeCell ref="X37:Z37"/>
    <mergeCell ref="Q5:R7"/>
    <mergeCell ref="V5:W7"/>
    <mergeCell ref="C37:F37"/>
    <mergeCell ref="I37:K37"/>
    <mergeCell ref="N37:P37"/>
    <mergeCell ref="S37:U37"/>
    <mergeCell ref="B34:E34"/>
    <mergeCell ref="B35:E35"/>
    <mergeCell ref="B36:E36"/>
    <mergeCell ref="G34:J34"/>
    <mergeCell ref="V8:V13"/>
    <mergeCell ref="V14:V19"/>
    <mergeCell ref="V20:V23"/>
    <mergeCell ref="V24:V27"/>
    <mergeCell ref="L8:L13"/>
    <mergeCell ref="L14:L19"/>
    <mergeCell ref="L20:L23"/>
    <mergeCell ref="L24:L27"/>
    <mergeCell ref="Q8:Q13"/>
    <mergeCell ref="Q14:Q19"/>
    <mergeCell ref="Q20:Q23"/>
    <mergeCell ref="Q24:Q27"/>
    <mergeCell ref="A37:B37"/>
    <mergeCell ref="G37:H37"/>
    <mergeCell ref="L37:M37"/>
    <mergeCell ref="Q37:R37"/>
    <mergeCell ref="V37:W37"/>
    <mergeCell ref="G5:G13"/>
    <mergeCell ref="G14:G19"/>
    <mergeCell ref="G24:G27"/>
    <mergeCell ref="G20:G23"/>
    <mergeCell ref="G35:J35"/>
    <mergeCell ref="G36:J36"/>
    <mergeCell ref="G30:J30"/>
    <mergeCell ref="G31:J31"/>
    <mergeCell ref="G32:J32"/>
    <mergeCell ref="G33:J33"/>
    <mergeCell ref="L30:O30"/>
    <mergeCell ref="L31:O31"/>
    <mergeCell ref="L32:O32"/>
    <mergeCell ref="L33:O33"/>
    <mergeCell ref="O3:P3"/>
    <mergeCell ref="T3:U3"/>
    <mergeCell ref="V3:X3"/>
    <mergeCell ref="B5:C7"/>
    <mergeCell ref="B4:C4"/>
    <mergeCell ref="G4:H4"/>
    <mergeCell ref="L4:M4"/>
    <mergeCell ref="L5:M7"/>
    <mergeCell ref="B3:D3"/>
    <mergeCell ref="E3:F3"/>
    <mergeCell ref="H5:H13"/>
    <mergeCell ref="A5:A7"/>
    <mergeCell ref="S2:Z2"/>
    <mergeCell ref="Q3:S3"/>
    <mergeCell ref="M8:M13"/>
    <mergeCell ref="W8:W13"/>
    <mergeCell ref="A20:A23"/>
    <mergeCell ref="C20:C23"/>
    <mergeCell ref="H20:H23"/>
    <mergeCell ref="M20:M23"/>
    <mergeCell ref="R20:R23"/>
    <mergeCell ref="W14:W19"/>
    <mergeCell ref="A8:A13"/>
    <mergeCell ref="C8:C13"/>
    <mergeCell ref="R8:R13"/>
    <mergeCell ref="A14:A19"/>
    <mergeCell ref="C14:C19"/>
    <mergeCell ref="H14:H19"/>
    <mergeCell ref="M14:M19"/>
    <mergeCell ref="R14:R19"/>
    <mergeCell ref="B8:B13"/>
    <mergeCell ref="B14:B19"/>
    <mergeCell ref="B20:B23"/>
    <mergeCell ref="Q4:R4"/>
    <mergeCell ref="V4:W4"/>
    <mergeCell ref="A30:A36"/>
    <mergeCell ref="W24:W27"/>
    <mergeCell ref="W20:W23"/>
    <mergeCell ref="A24:A27"/>
    <mergeCell ref="C24:C27"/>
    <mergeCell ref="H24:H27"/>
    <mergeCell ref="M24:M27"/>
    <mergeCell ref="R24:R27"/>
    <mergeCell ref="L34:O34"/>
    <mergeCell ref="B24:B27"/>
    <mergeCell ref="B30:E30"/>
    <mergeCell ref="B31:E31"/>
    <mergeCell ref="B32:E32"/>
    <mergeCell ref="B33:E3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B3A5C-6617-4327-BB75-CFB0BC77B7B4}">
  <sheetPr>
    <pageSetUpPr fitToPage="1"/>
  </sheetPr>
  <dimension ref="A1:AJ38"/>
  <sheetViews>
    <sheetView topLeftCell="A2" zoomScale="60" zoomScaleNormal="60" workbookViewId="0">
      <selection activeCell="AC25" sqref="AC25"/>
    </sheetView>
  </sheetViews>
  <sheetFormatPr defaultColWidth="9" defaultRowHeight="13.8"/>
  <cols>
    <col min="1" max="2" width="6.44140625" style="15" customWidth="1"/>
    <col min="3" max="6" width="7.77734375" style="15" customWidth="1"/>
    <col min="7" max="7" width="6.44140625" style="15" customWidth="1"/>
    <col min="8" max="11" width="7.77734375" style="15" customWidth="1"/>
    <col min="12" max="12" width="6.44140625" style="45" customWidth="1"/>
    <col min="13" max="16" width="7.77734375" style="15" customWidth="1"/>
    <col min="17" max="17" width="6.44140625" style="45" customWidth="1"/>
    <col min="18" max="21" width="7.77734375" style="15" customWidth="1"/>
    <col min="22" max="22" width="6.44140625" style="45" customWidth="1"/>
    <col min="23" max="26" width="7.77734375" style="15" customWidth="1"/>
    <col min="27" max="16384" width="9" style="11"/>
  </cols>
  <sheetData>
    <row r="1" spans="1:27" ht="24.6">
      <c r="A1" s="71"/>
      <c r="B1" s="71"/>
      <c r="C1" s="72"/>
      <c r="D1" s="72"/>
      <c r="E1" s="72"/>
      <c r="F1" s="72"/>
      <c r="G1" s="72"/>
      <c r="H1" s="137" t="str">
        <f>葷食菜單!A1</f>
        <v>屏東縣立萬新國民中學</v>
      </c>
      <c r="I1" s="137"/>
      <c r="J1" s="137"/>
      <c r="K1" s="137"/>
      <c r="L1" s="137"/>
      <c r="M1" s="136" t="str">
        <f>葷食菜單!E1</f>
        <v>115年</v>
      </c>
      <c r="N1" s="136"/>
      <c r="O1" s="136" t="str">
        <f>葷食菜單!F1</f>
        <v>1月份</v>
      </c>
      <c r="P1" s="136"/>
      <c r="Q1" s="73" t="s">
        <v>48</v>
      </c>
      <c r="R1" s="73"/>
      <c r="S1" s="72"/>
      <c r="T1" s="72"/>
      <c r="U1" s="72"/>
      <c r="V1" s="72"/>
      <c r="W1" s="72"/>
      <c r="X1" s="72"/>
      <c r="Y1" s="72"/>
      <c r="Z1" s="72"/>
    </row>
    <row r="2" spans="1:27" ht="21">
      <c r="A2" s="38" t="s">
        <v>220</v>
      </c>
      <c r="B2" s="38"/>
      <c r="C2" s="24"/>
      <c r="D2" s="24"/>
      <c r="E2" s="24"/>
      <c r="F2" s="24"/>
      <c r="G2" s="24"/>
      <c r="H2" s="24"/>
      <c r="I2" s="12"/>
      <c r="J2" s="12"/>
      <c r="K2" s="12"/>
      <c r="L2" s="12"/>
      <c r="M2" s="12"/>
      <c r="N2" s="12" t="s">
        <v>16</v>
      </c>
      <c r="O2" s="12"/>
      <c r="P2" s="12"/>
      <c r="Q2" s="12"/>
      <c r="R2" s="12"/>
      <c r="S2" s="103" t="s">
        <v>17</v>
      </c>
      <c r="T2" s="103"/>
      <c r="U2" s="103"/>
      <c r="V2" s="103"/>
      <c r="W2" s="103"/>
      <c r="X2" s="103"/>
      <c r="Y2" s="103"/>
      <c r="Z2" s="103"/>
    </row>
    <row r="3" spans="1:27" ht="16.2">
      <c r="A3" s="54" t="s">
        <v>18</v>
      </c>
      <c r="B3" s="122">
        <f>葷食菜單!A4</f>
        <v>46027</v>
      </c>
      <c r="C3" s="105"/>
      <c r="D3" s="106"/>
      <c r="E3" s="111">
        <f>B3</f>
        <v>46027</v>
      </c>
      <c r="F3" s="113"/>
      <c r="G3" s="104">
        <f>B3+1</f>
        <v>46028</v>
      </c>
      <c r="H3" s="105"/>
      <c r="I3" s="106"/>
      <c r="J3" s="111">
        <f>G3</f>
        <v>46028</v>
      </c>
      <c r="K3" s="112"/>
      <c r="L3" s="104">
        <f>G3+1</f>
        <v>46029</v>
      </c>
      <c r="M3" s="105"/>
      <c r="N3" s="106"/>
      <c r="O3" s="111">
        <f>L3</f>
        <v>46029</v>
      </c>
      <c r="P3" s="112"/>
      <c r="Q3" s="104">
        <f>L3+1</f>
        <v>46030</v>
      </c>
      <c r="R3" s="105"/>
      <c r="S3" s="106"/>
      <c r="T3" s="111">
        <f>Q3</f>
        <v>46030</v>
      </c>
      <c r="U3" s="113"/>
      <c r="V3" s="104">
        <f>Q3+1</f>
        <v>46031</v>
      </c>
      <c r="W3" s="105"/>
      <c r="X3" s="106"/>
      <c r="Y3" s="111">
        <f>V3</f>
        <v>46031</v>
      </c>
      <c r="Z3" s="138"/>
    </row>
    <row r="4" spans="1:27" s="13" customFormat="1" ht="16.2">
      <c r="A4" s="54" t="s">
        <v>19</v>
      </c>
      <c r="B4" s="114" t="s">
        <v>35</v>
      </c>
      <c r="C4" s="115"/>
      <c r="D4" s="55" t="s">
        <v>20</v>
      </c>
      <c r="E4" s="56" t="s">
        <v>21</v>
      </c>
      <c r="F4" s="60" t="s">
        <v>22</v>
      </c>
      <c r="G4" s="109" t="s">
        <v>34</v>
      </c>
      <c r="H4" s="110"/>
      <c r="I4" s="55" t="s">
        <v>20</v>
      </c>
      <c r="J4" s="56" t="s">
        <v>21</v>
      </c>
      <c r="K4" s="66" t="s">
        <v>22</v>
      </c>
      <c r="L4" s="109" t="s">
        <v>34</v>
      </c>
      <c r="M4" s="110"/>
      <c r="N4" s="55" t="s">
        <v>20</v>
      </c>
      <c r="O4" s="56" t="s">
        <v>21</v>
      </c>
      <c r="P4" s="66" t="s">
        <v>22</v>
      </c>
      <c r="Q4" s="109" t="s">
        <v>34</v>
      </c>
      <c r="R4" s="110"/>
      <c r="S4" s="55" t="s">
        <v>20</v>
      </c>
      <c r="T4" s="56" t="s">
        <v>21</v>
      </c>
      <c r="U4" s="60" t="s">
        <v>22</v>
      </c>
      <c r="V4" s="109" t="s">
        <v>34</v>
      </c>
      <c r="W4" s="110"/>
      <c r="X4" s="55" t="s">
        <v>20</v>
      </c>
      <c r="Y4" s="56" t="s">
        <v>21</v>
      </c>
      <c r="Z4" s="55" t="s">
        <v>22</v>
      </c>
      <c r="AA4" s="14"/>
    </row>
    <row r="5" spans="1:27" s="13" customFormat="1" ht="16.5" customHeight="1">
      <c r="A5" s="101" t="s">
        <v>27</v>
      </c>
      <c r="B5" s="96" t="str">
        <f>葷食菜單!C4</f>
        <v>白米飯</v>
      </c>
      <c r="C5" s="96"/>
      <c r="D5" s="46" t="s">
        <v>115</v>
      </c>
      <c r="E5" s="50">
        <v>110</v>
      </c>
      <c r="F5" s="91">
        <f>E5*340/1000</f>
        <v>37.4</v>
      </c>
      <c r="G5" s="142" t="s">
        <v>201</v>
      </c>
      <c r="H5" s="96" t="str">
        <f>葷食菜單!D5</f>
        <v>咖哩炒烏龍麵</v>
      </c>
      <c r="I5" s="46" t="s">
        <v>224</v>
      </c>
      <c r="J5" s="50">
        <v>165</v>
      </c>
      <c r="K5" s="91">
        <f>J5*340/1000</f>
        <v>56.1</v>
      </c>
      <c r="L5" s="116" t="str">
        <f>葷食菜單!C6</f>
        <v>胚芽米飯</v>
      </c>
      <c r="M5" s="117"/>
      <c r="N5" s="57" t="s">
        <v>115</v>
      </c>
      <c r="O5" s="50">
        <v>73</v>
      </c>
      <c r="P5" s="91">
        <f>O5*340/1000</f>
        <v>24.82</v>
      </c>
      <c r="Q5" s="116" t="str">
        <f>葷食菜單!C7</f>
        <v>糙米飯</v>
      </c>
      <c r="R5" s="117"/>
      <c r="S5" s="57" t="s">
        <v>115</v>
      </c>
      <c r="T5" s="50">
        <v>73</v>
      </c>
      <c r="U5" s="91">
        <f>T5*340/1000</f>
        <v>24.82</v>
      </c>
      <c r="V5" s="116" t="str">
        <f>葷食菜單!C8</f>
        <v>薏仁米飯</v>
      </c>
      <c r="W5" s="117"/>
      <c r="X5" s="77" t="s">
        <v>115</v>
      </c>
      <c r="Y5" s="50">
        <v>73</v>
      </c>
      <c r="Z5" s="91">
        <f>Y5*340/1000</f>
        <v>24.82</v>
      </c>
      <c r="AA5" s="14"/>
    </row>
    <row r="6" spans="1:27" s="13" customFormat="1" ht="16.2">
      <c r="A6" s="97"/>
      <c r="B6" s="96"/>
      <c r="C6" s="96"/>
      <c r="D6" s="46"/>
      <c r="E6" s="50"/>
      <c r="F6" s="50"/>
      <c r="G6" s="142"/>
      <c r="H6" s="96"/>
      <c r="I6" s="46" t="s">
        <v>121</v>
      </c>
      <c r="J6" s="50">
        <v>35</v>
      </c>
      <c r="K6" s="91">
        <f>J6*340/1000</f>
        <v>11.9</v>
      </c>
      <c r="L6" s="118"/>
      <c r="M6" s="119"/>
      <c r="N6" s="57" t="s">
        <v>144</v>
      </c>
      <c r="O6" s="50">
        <v>37</v>
      </c>
      <c r="P6" s="91">
        <f>O6*340/1000</f>
        <v>12.58</v>
      </c>
      <c r="Q6" s="118"/>
      <c r="R6" s="119"/>
      <c r="S6" s="57" t="s">
        <v>151</v>
      </c>
      <c r="T6" s="50">
        <v>37</v>
      </c>
      <c r="U6" s="91">
        <f>T6*340/1000</f>
        <v>12.58</v>
      </c>
      <c r="V6" s="118"/>
      <c r="W6" s="119"/>
      <c r="X6" s="77" t="s">
        <v>157</v>
      </c>
      <c r="Y6" s="50">
        <v>37</v>
      </c>
      <c r="Z6" s="91">
        <f>Y6*340/1000</f>
        <v>12.58</v>
      </c>
      <c r="AA6" s="14"/>
    </row>
    <row r="7" spans="1:27" s="13" customFormat="1" ht="16.2">
      <c r="A7" s="97"/>
      <c r="B7" s="96"/>
      <c r="C7" s="96"/>
      <c r="D7" s="46"/>
      <c r="E7" s="50"/>
      <c r="F7" s="50"/>
      <c r="G7" s="142"/>
      <c r="H7" s="96"/>
      <c r="I7" s="46" t="s">
        <v>125</v>
      </c>
      <c r="J7" s="50">
        <v>10</v>
      </c>
      <c r="K7" s="91">
        <f>J7*340/1000</f>
        <v>3.4</v>
      </c>
      <c r="L7" s="120"/>
      <c r="M7" s="121"/>
      <c r="N7" s="57"/>
      <c r="O7" s="50"/>
      <c r="P7" s="50"/>
      <c r="Q7" s="120"/>
      <c r="R7" s="121"/>
      <c r="S7" s="57"/>
      <c r="T7" s="50"/>
      <c r="U7" s="50"/>
      <c r="V7" s="120"/>
      <c r="W7" s="121"/>
      <c r="X7" s="39"/>
      <c r="Y7" s="50"/>
      <c r="Z7" s="50"/>
      <c r="AA7" s="14"/>
    </row>
    <row r="8" spans="1:27" s="15" customFormat="1" ht="16.5" customHeight="1">
      <c r="A8" s="101" t="s">
        <v>26</v>
      </c>
      <c r="B8" s="139" t="s">
        <v>208</v>
      </c>
      <c r="C8" s="96" t="str">
        <f>葷食菜單!D4</f>
        <v>枸杞藥膳雞</v>
      </c>
      <c r="D8" s="46" t="s">
        <v>128</v>
      </c>
      <c r="E8" s="50">
        <v>90</v>
      </c>
      <c r="F8" s="91">
        <f>E8*340/1000</f>
        <v>30.6</v>
      </c>
      <c r="G8" s="142"/>
      <c r="H8" s="96"/>
      <c r="I8" s="46" t="s">
        <v>136</v>
      </c>
      <c r="J8" s="50">
        <v>30</v>
      </c>
      <c r="K8" s="91">
        <f>J8*340/1000</f>
        <v>10.199999999999999</v>
      </c>
      <c r="L8" s="128" t="s">
        <v>202</v>
      </c>
      <c r="M8" s="96" t="str">
        <f>葷食菜單!D6</f>
        <v>蜜汁翅小腿×2</v>
      </c>
      <c r="N8" s="57" t="s">
        <v>145</v>
      </c>
      <c r="O8" s="50">
        <v>100</v>
      </c>
      <c r="P8" s="91">
        <f>O8*340/1000</f>
        <v>34</v>
      </c>
      <c r="Q8" s="128" t="s">
        <v>204</v>
      </c>
      <c r="R8" s="96" t="str">
        <f>葷食菜單!D7</f>
        <v>日式馬鈴薯燉肉</v>
      </c>
      <c r="S8" s="57" t="s">
        <v>117</v>
      </c>
      <c r="T8" s="50">
        <v>70</v>
      </c>
      <c r="U8" s="91">
        <f>T8*340/1000</f>
        <v>23.8</v>
      </c>
      <c r="V8" s="143" t="s">
        <v>202</v>
      </c>
      <c r="W8" s="96" t="str">
        <f>葷食菜單!D8</f>
        <v>沙茶雞丁</v>
      </c>
      <c r="X8" s="39" t="s">
        <v>128</v>
      </c>
      <c r="Y8" s="50">
        <v>100</v>
      </c>
      <c r="Z8" s="91">
        <f>Y8*340/1000</f>
        <v>34</v>
      </c>
    </row>
    <row r="9" spans="1:27" s="15" customFormat="1" ht="16.2">
      <c r="A9" s="97"/>
      <c r="B9" s="140"/>
      <c r="C9" s="96"/>
      <c r="D9" s="46" t="s">
        <v>119</v>
      </c>
      <c r="E9" s="50">
        <v>40</v>
      </c>
      <c r="F9" s="91">
        <f>E9*340/1000</f>
        <v>13.6</v>
      </c>
      <c r="G9" s="142"/>
      <c r="H9" s="96"/>
      <c r="I9" s="46" t="s">
        <v>137</v>
      </c>
      <c r="J9" s="50">
        <v>1</v>
      </c>
      <c r="K9" s="50">
        <v>1</v>
      </c>
      <c r="L9" s="129"/>
      <c r="M9" s="96"/>
      <c r="N9" s="57" t="s">
        <v>146</v>
      </c>
      <c r="O9" s="50">
        <v>1</v>
      </c>
      <c r="P9" s="50">
        <v>1</v>
      </c>
      <c r="Q9" s="129"/>
      <c r="R9" s="96"/>
      <c r="S9" s="57" t="s">
        <v>152</v>
      </c>
      <c r="T9" s="50">
        <v>30</v>
      </c>
      <c r="U9" s="91">
        <f>T9*340/1000</f>
        <v>10.199999999999999</v>
      </c>
      <c r="V9" s="143"/>
      <c r="W9" s="96"/>
      <c r="X9" s="39" t="s">
        <v>136</v>
      </c>
      <c r="Y9" s="50">
        <v>27</v>
      </c>
      <c r="Z9" s="91">
        <f>Y9*340/1000</f>
        <v>9.18</v>
      </c>
    </row>
    <row r="10" spans="1:27" s="15" customFormat="1" ht="16.2">
      <c r="A10" s="97"/>
      <c r="B10" s="140"/>
      <c r="C10" s="96"/>
      <c r="D10" s="46" t="s">
        <v>130</v>
      </c>
      <c r="E10" s="50">
        <v>0.6</v>
      </c>
      <c r="F10" s="50">
        <v>0.6</v>
      </c>
      <c r="G10" s="142"/>
      <c r="H10" s="96"/>
      <c r="I10" s="46" t="s">
        <v>129</v>
      </c>
      <c r="J10" s="50">
        <v>50</v>
      </c>
      <c r="K10" s="91">
        <f>J10*340/1000</f>
        <v>17</v>
      </c>
      <c r="L10" s="129"/>
      <c r="M10" s="96"/>
      <c r="N10" s="57"/>
      <c r="O10" s="50"/>
      <c r="P10" s="50"/>
      <c r="Q10" s="129"/>
      <c r="R10" s="96"/>
      <c r="S10" s="57" t="s">
        <v>125</v>
      </c>
      <c r="T10" s="50">
        <v>10</v>
      </c>
      <c r="U10" s="91">
        <f>T10*340/1000</f>
        <v>3.4</v>
      </c>
      <c r="V10" s="143"/>
      <c r="W10" s="96"/>
      <c r="X10" s="39"/>
      <c r="Y10" s="50"/>
      <c r="Z10" s="50"/>
    </row>
    <row r="11" spans="1:27" s="15" customFormat="1" ht="16.2">
      <c r="A11" s="97"/>
      <c r="B11" s="140"/>
      <c r="C11" s="96"/>
      <c r="D11" s="46"/>
      <c r="E11" s="50"/>
      <c r="F11" s="50"/>
      <c r="G11" s="142"/>
      <c r="H11" s="96"/>
      <c r="I11" s="46" t="s">
        <v>229</v>
      </c>
      <c r="J11" s="50">
        <v>2</v>
      </c>
      <c r="K11" s="50">
        <v>2</v>
      </c>
      <c r="L11" s="129"/>
      <c r="M11" s="96"/>
      <c r="N11" s="57"/>
      <c r="O11" s="50"/>
      <c r="P11" s="50"/>
      <c r="Q11" s="129"/>
      <c r="R11" s="96"/>
      <c r="S11" s="57" t="s">
        <v>136</v>
      </c>
      <c r="T11" s="50">
        <v>8</v>
      </c>
      <c r="U11" s="91">
        <f>T11*340/1000</f>
        <v>2.72</v>
      </c>
      <c r="V11" s="143"/>
      <c r="W11" s="96"/>
      <c r="X11" s="39"/>
      <c r="Y11" s="50"/>
      <c r="Z11" s="50"/>
      <c r="AA11" s="16"/>
    </row>
    <row r="12" spans="1:27" s="15" customFormat="1" ht="16.2">
      <c r="A12" s="97"/>
      <c r="B12" s="140"/>
      <c r="C12" s="96"/>
      <c r="D12" s="46"/>
      <c r="E12" s="50"/>
      <c r="F12" s="50"/>
      <c r="G12" s="142"/>
      <c r="H12" s="96"/>
      <c r="I12" s="39"/>
      <c r="J12" s="50"/>
      <c r="K12" s="50"/>
      <c r="L12" s="129"/>
      <c r="M12" s="96"/>
      <c r="N12" s="57"/>
      <c r="O12" s="50"/>
      <c r="P12" s="50"/>
      <c r="Q12" s="129"/>
      <c r="R12" s="96"/>
      <c r="S12" s="57"/>
      <c r="T12" s="50"/>
      <c r="U12" s="50"/>
      <c r="V12" s="143" t="s">
        <v>202</v>
      </c>
      <c r="W12" s="96" t="str">
        <f>葷食菜單!E8</f>
        <v>關 東 煮</v>
      </c>
      <c r="X12" s="39" t="s">
        <v>158</v>
      </c>
      <c r="Y12" s="50">
        <v>20</v>
      </c>
      <c r="Z12" s="91">
        <f>Y12*340/1000</f>
        <v>6.8</v>
      </c>
    </row>
    <row r="13" spans="1:27" s="15" customFormat="1" ht="16.2">
      <c r="A13" s="97"/>
      <c r="B13" s="141"/>
      <c r="C13" s="96"/>
      <c r="D13" s="46"/>
      <c r="E13" s="50"/>
      <c r="F13" s="50"/>
      <c r="G13" s="142"/>
      <c r="H13" s="96"/>
      <c r="I13" s="39"/>
      <c r="J13" s="50"/>
      <c r="K13" s="50"/>
      <c r="L13" s="130"/>
      <c r="M13" s="96"/>
      <c r="N13" s="57"/>
      <c r="O13" s="50"/>
      <c r="P13" s="50"/>
      <c r="Q13" s="130"/>
      <c r="R13" s="96"/>
      <c r="S13" s="57"/>
      <c r="T13" s="50"/>
      <c r="U13" s="50"/>
      <c r="V13" s="143"/>
      <c r="W13" s="96"/>
      <c r="X13" s="39" t="s">
        <v>159</v>
      </c>
      <c r="Y13" s="50">
        <v>10</v>
      </c>
      <c r="Z13" s="91">
        <f>Y13*340/1000</f>
        <v>3.4</v>
      </c>
    </row>
    <row r="14" spans="1:27" s="15" customFormat="1" ht="15.75" customHeight="1">
      <c r="A14" s="97" t="s">
        <v>23</v>
      </c>
      <c r="B14" s="139" t="s">
        <v>201</v>
      </c>
      <c r="C14" s="96" t="str">
        <f>葷食菜單!E4</f>
        <v>肉末玉米</v>
      </c>
      <c r="D14" s="46" t="s">
        <v>131</v>
      </c>
      <c r="E14" s="50">
        <v>20</v>
      </c>
      <c r="F14" s="91">
        <f>E14*340/1000</f>
        <v>6.8</v>
      </c>
      <c r="G14" s="142" t="s">
        <v>203</v>
      </c>
      <c r="H14" s="96" t="str">
        <f>葷食菜單!E5</f>
        <v>鹽 酥 雞</v>
      </c>
      <c r="I14" s="39" t="s">
        <v>128</v>
      </c>
      <c r="J14" s="50">
        <v>60</v>
      </c>
      <c r="K14" s="91">
        <f t="shared" ref="K14:K15" si="0">J14*340/1000</f>
        <v>20.399999999999999</v>
      </c>
      <c r="L14" s="128" t="s">
        <v>201</v>
      </c>
      <c r="M14" s="96" t="str">
        <f>葷食菜單!E6</f>
        <v>紅蘿蔔炒蛋</v>
      </c>
      <c r="N14" s="57" t="s">
        <v>125</v>
      </c>
      <c r="O14" s="50">
        <v>48</v>
      </c>
      <c r="P14" s="91">
        <f>O14*340/1000</f>
        <v>16.32</v>
      </c>
      <c r="Q14" s="128" t="s">
        <v>201</v>
      </c>
      <c r="R14" s="96" t="str">
        <f>葷食菜單!E7</f>
        <v>越式寬粉</v>
      </c>
      <c r="S14" s="57" t="s">
        <v>153</v>
      </c>
      <c r="T14" s="50">
        <v>14</v>
      </c>
      <c r="U14" s="91">
        <f>T14*340/1000</f>
        <v>4.76</v>
      </c>
      <c r="V14" s="143"/>
      <c r="W14" s="96"/>
      <c r="X14" s="39" t="s">
        <v>160</v>
      </c>
      <c r="Y14" s="50">
        <v>10</v>
      </c>
      <c r="Z14" s="91">
        <f>Y14*340/1000</f>
        <v>3.4</v>
      </c>
    </row>
    <row r="15" spans="1:27" s="15" customFormat="1" ht="16.5" customHeight="1">
      <c r="A15" s="97"/>
      <c r="B15" s="140"/>
      <c r="C15" s="96"/>
      <c r="D15" s="46" t="s">
        <v>132</v>
      </c>
      <c r="E15" s="50">
        <v>52</v>
      </c>
      <c r="F15" s="91">
        <f>E15*340/1000</f>
        <v>17.68</v>
      </c>
      <c r="G15" s="142"/>
      <c r="H15" s="96"/>
      <c r="I15" s="39" t="s">
        <v>232</v>
      </c>
      <c r="J15" s="50">
        <v>30</v>
      </c>
      <c r="K15" s="91">
        <f t="shared" si="0"/>
        <v>10.199999999999999</v>
      </c>
      <c r="L15" s="129"/>
      <c r="M15" s="96"/>
      <c r="N15" s="57" t="s">
        <v>147</v>
      </c>
      <c r="O15" s="50">
        <v>45</v>
      </c>
      <c r="P15" s="91">
        <f>O15*340/1000</f>
        <v>15.3</v>
      </c>
      <c r="Q15" s="129"/>
      <c r="R15" s="96"/>
      <c r="S15" s="57" t="s">
        <v>154</v>
      </c>
      <c r="T15" s="50">
        <v>10</v>
      </c>
      <c r="U15" s="91">
        <f>T15*340/1000</f>
        <v>3.4</v>
      </c>
      <c r="V15" s="143"/>
      <c r="W15" s="96"/>
      <c r="X15" s="39" t="s">
        <v>125</v>
      </c>
      <c r="Y15" s="50">
        <v>20</v>
      </c>
      <c r="Z15" s="91">
        <f>Y15*340/1000</f>
        <v>6.8</v>
      </c>
    </row>
    <row r="16" spans="1:27" s="15" customFormat="1" ht="16.2">
      <c r="A16" s="97"/>
      <c r="B16" s="140"/>
      <c r="C16" s="96"/>
      <c r="D16" s="46" t="s">
        <v>125</v>
      </c>
      <c r="E16" s="50">
        <v>6</v>
      </c>
      <c r="F16" s="91">
        <f>E16*340/1000</f>
        <v>2.04</v>
      </c>
      <c r="G16" s="142"/>
      <c r="H16" s="96"/>
      <c r="I16" s="39"/>
      <c r="J16" s="50"/>
      <c r="K16" s="50"/>
      <c r="L16" s="129"/>
      <c r="M16" s="96"/>
      <c r="N16" s="57"/>
      <c r="O16" s="50"/>
      <c r="P16" s="50"/>
      <c r="Q16" s="129"/>
      <c r="R16" s="96"/>
      <c r="S16" s="57" t="s">
        <v>155</v>
      </c>
      <c r="T16" s="50">
        <v>25</v>
      </c>
      <c r="U16" s="91">
        <f>T16*340/1000</f>
        <v>8.5</v>
      </c>
      <c r="V16" s="143"/>
      <c r="W16" s="96"/>
      <c r="X16" s="39" t="s">
        <v>119</v>
      </c>
      <c r="Y16" s="50">
        <v>50</v>
      </c>
      <c r="Z16" s="91">
        <f>Y16*340/1000</f>
        <v>17</v>
      </c>
    </row>
    <row r="17" spans="1:26" s="15" customFormat="1" ht="16.2">
      <c r="A17" s="97"/>
      <c r="B17" s="140"/>
      <c r="C17" s="96"/>
      <c r="D17" s="46"/>
      <c r="E17" s="50"/>
      <c r="F17" s="50"/>
      <c r="G17" s="142"/>
      <c r="H17" s="96"/>
      <c r="I17" s="39"/>
      <c r="J17" s="50"/>
      <c r="K17" s="50"/>
      <c r="L17" s="129"/>
      <c r="M17" s="96"/>
      <c r="N17" s="57"/>
      <c r="O17" s="50"/>
      <c r="P17" s="50"/>
      <c r="Q17" s="129"/>
      <c r="R17" s="96"/>
      <c r="S17" s="57" t="s">
        <v>136</v>
      </c>
      <c r="T17" s="50">
        <v>10</v>
      </c>
      <c r="U17" s="91">
        <f>T17*340/1000</f>
        <v>3.4</v>
      </c>
      <c r="V17" s="143"/>
      <c r="W17" s="96"/>
      <c r="X17" s="39"/>
      <c r="Y17" s="50"/>
      <c r="Z17" s="50"/>
    </row>
    <row r="18" spans="1:26" s="15" customFormat="1" ht="16.2">
      <c r="A18" s="97"/>
      <c r="B18" s="140"/>
      <c r="C18" s="96"/>
      <c r="D18" s="46"/>
      <c r="E18" s="50"/>
      <c r="F18" s="50"/>
      <c r="G18" s="142"/>
      <c r="H18" s="96"/>
      <c r="I18" s="39"/>
      <c r="J18" s="50"/>
      <c r="K18" s="50"/>
      <c r="L18" s="129"/>
      <c r="M18" s="96"/>
      <c r="N18" s="57"/>
      <c r="O18" s="50"/>
      <c r="P18" s="50"/>
      <c r="Q18" s="129"/>
      <c r="R18" s="96"/>
      <c r="S18" s="57"/>
      <c r="T18" s="50"/>
      <c r="U18" s="50"/>
      <c r="V18" s="143"/>
      <c r="W18" s="96"/>
      <c r="X18" s="39"/>
      <c r="Y18" s="50"/>
      <c r="Z18" s="50"/>
    </row>
    <row r="19" spans="1:26" s="15" customFormat="1" ht="16.2">
      <c r="A19" s="97"/>
      <c r="B19" s="141"/>
      <c r="C19" s="96"/>
      <c r="D19" s="46"/>
      <c r="E19" s="50"/>
      <c r="F19" s="50"/>
      <c r="G19" s="142"/>
      <c r="H19" s="96"/>
      <c r="I19" s="30"/>
      <c r="J19" s="50"/>
      <c r="K19" s="50"/>
      <c r="L19" s="130"/>
      <c r="M19" s="96"/>
      <c r="N19" s="57"/>
      <c r="O19" s="50"/>
      <c r="P19" s="50"/>
      <c r="Q19" s="130"/>
      <c r="R19" s="96"/>
      <c r="S19" s="57"/>
      <c r="T19" s="50"/>
      <c r="U19" s="50"/>
      <c r="V19" s="143"/>
      <c r="W19" s="96"/>
      <c r="X19" s="39"/>
      <c r="Y19" s="50"/>
      <c r="Z19" s="50"/>
    </row>
    <row r="20" spans="1:26" s="15" customFormat="1" ht="16.5" customHeight="1">
      <c r="A20" s="97" t="s">
        <v>24</v>
      </c>
      <c r="B20" s="101" t="s">
        <v>45</v>
      </c>
      <c r="C20" s="96" t="str">
        <f>葷食菜單!F4</f>
        <v>炒大陸妹</v>
      </c>
      <c r="D20" s="46" t="s">
        <v>133</v>
      </c>
      <c r="E20" s="50">
        <v>68</v>
      </c>
      <c r="F20" s="91">
        <f>E20*340/1000</f>
        <v>23.12</v>
      </c>
      <c r="G20" s="131" t="s">
        <v>45</v>
      </c>
      <c r="H20" s="96" t="str">
        <f>葷食菜單!F5</f>
        <v>雙色花椰菜</v>
      </c>
      <c r="I20" s="39" t="s">
        <v>227</v>
      </c>
      <c r="J20" s="50">
        <v>40</v>
      </c>
      <c r="K20" s="91">
        <f t="shared" ref="K20:K21" si="1">J20*340/1000</f>
        <v>13.6</v>
      </c>
      <c r="L20" s="131" t="s">
        <v>45</v>
      </c>
      <c r="M20" s="96" t="str">
        <f>葷食菜單!F6</f>
        <v>鐵板豆芽菜</v>
      </c>
      <c r="N20" s="57" t="s">
        <v>138</v>
      </c>
      <c r="O20" s="50">
        <v>65</v>
      </c>
      <c r="P20" s="91">
        <f>O20*340/1000</f>
        <v>22.1</v>
      </c>
      <c r="Q20" s="131" t="s">
        <v>45</v>
      </c>
      <c r="R20" s="96" t="str">
        <f>葷食菜單!F7</f>
        <v>有機蔬菜</v>
      </c>
      <c r="S20" s="32" t="s">
        <v>31</v>
      </c>
      <c r="T20" s="50">
        <v>68</v>
      </c>
      <c r="U20" s="91">
        <f>T20*340/1000</f>
        <v>23.12</v>
      </c>
      <c r="V20" s="131" t="s">
        <v>45</v>
      </c>
      <c r="W20" s="96" t="str">
        <f>葷食菜單!F8</f>
        <v>有機蔬菜</v>
      </c>
      <c r="X20" s="32" t="s">
        <v>31</v>
      </c>
      <c r="Y20" s="50">
        <v>68</v>
      </c>
      <c r="Z20" s="91">
        <f>Y20*340/1000</f>
        <v>23.12</v>
      </c>
    </row>
    <row r="21" spans="1:26" s="15" customFormat="1" ht="16.5" customHeight="1">
      <c r="A21" s="97"/>
      <c r="B21" s="101"/>
      <c r="C21" s="96"/>
      <c r="D21" s="46"/>
      <c r="E21" s="50"/>
      <c r="F21" s="50"/>
      <c r="G21" s="131"/>
      <c r="H21" s="96"/>
      <c r="I21" s="39" t="s">
        <v>228</v>
      </c>
      <c r="J21" s="50">
        <v>40</v>
      </c>
      <c r="K21" s="91">
        <f t="shared" si="1"/>
        <v>13.6</v>
      </c>
      <c r="L21" s="131"/>
      <c r="M21" s="96"/>
      <c r="N21" s="57" t="s">
        <v>149</v>
      </c>
      <c r="O21" s="50">
        <v>3</v>
      </c>
      <c r="P21" s="91">
        <f>O21*340/1000</f>
        <v>1.02</v>
      </c>
      <c r="Q21" s="131"/>
      <c r="R21" s="96"/>
      <c r="S21" s="57"/>
      <c r="T21" s="50"/>
      <c r="U21" s="50"/>
      <c r="V21" s="131"/>
      <c r="W21" s="96"/>
      <c r="X21" s="39"/>
      <c r="Y21" s="50"/>
      <c r="Z21" s="50"/>
    </row>
    <row r="22" spans="1:26" s="15" customFormat="1" ht="16.5" customHeight="1">
      <c r="A22" s="97"/>
      <c r="B22" s="101"/>
      <c r="C22" s="96"/>
      <c r="D22" s="46"/>
      <c r="E22" s="50"/>
      <c r="F22" s="50"/>
      <c r="G22" s="131"/>
      <c r="H22" s="96"/>
      <c r="I22" s="39"/>
      <c r="J22" s="50"/>
      <c r="K22" s="50"/>
      <c r="L22" s="131"/>
      <c r="M22" s="96"/>
      <c r="N22" s="57"/>
      <c r="O22" s="50"/>
      <c r="P22" s="50"/>
      <c r="Q22" s="131"/>
      <c r="R22" s="96"/>
      <c r="S22" s="57"/>
      <c r="T22" s="50"/>
      <c r="U22" s="50"/>
      <c r="V22" s="131"/>
      <c r="W22" s="96"/>
      <c r="X22" s="39"/>
      <c r="Y22" s="50"/>
      <c r="Z22" s="50"/>
    </row>
    <row r="23" spans="1:26" s="15" customFormat="1" ht="16.2">
      <c r="A23" s="97"/>
      <c r="B23" s="101"/>
      <c r="C23" s="96"/>
      <c r="D23" s="46"/>
      <c r="E23" s="50"/>
      <c r="F23" s="50"/>
      <c r="G23" s="131"/>
      <c r="H23" s="96"/>
      <c r="I23" s="39"/>
      <c r="J23" s="50"/>
      <c r="K23" s="50"/>
      <c r="L23" s="131"/>
      <c r="M23" s="96"/>
      <c r="N23" s="57"/>
      <c r="O23" s="50"/>
      <c r="P23" s="50"/>
      <c r="Q23" s="131"/>
      <c r="R23" s="96"/>
      <c r="S23" s="57"/>
      <c r="T23" s="50"/>
      <c r="U23" s="50"/>
      <c r="V23" s="131"/>
      <c r="W23" s="96"/>
      <c r="X23" s="39"/>
      <c r="Y23" s="50"/>
      <c r="Z23" s="50"/>
    </row>
    <row r="24" spans="1:26" s="15" customFormat="1" ht="15.75" customHeight="1">
      <c r="A24" s="97" t="s">
        <v>25</v>
      </c>
      <c r="B24" s="101" t="s">
        <v>44</v>
      </c>
      <c r="C24" s="96" t="str">
        <f>葷食菜單!G4</f>
        <v>大白菜湯</v>
      </c>
      <c r="D24" s="46" t="s">
        <v>182</v>
      </c>
      <c r="E24" s="50">
        <v>46</v>
      </c>
      <c r="F24" s="91">
        <f>E24*340/1000</f>
        <v>15.64</v>
      </c>
      <c r="G24" s="128" t="s">
        <v>43</v>
      </c>
      <c r="H24" s="96" t="str">
        <f>葷食菜單!G5</f>
        <v>味 噌 湯</v>
      </c>
      <c r="I24" s="39" t="s">
        <v>141</v>
      </c>
      <c r="J24" s="50">
        <v>30</v>
      </c>
      <c r="K24" s="91">
        <f>J24*340/1000</f>
        <v>10.199999999999999</v>
      </c>
      <c r="L24" s="128" t="s">
        <v>43</v>
      </c>
      <c r="M24" s="96" t="str">
        <f>葷食菜單!G6</f>
        <v>薑絲黃瓜</v>
      </c>
      <c r="N24" s="57" t="s">
        <v>150</v>
      </c>
      <c r="O24" s="50">
        <v>50</v>
      </c>
      <c r="P24" s="91">
        <f>O24*340/1000</f>
        <v>17</v>
      </c>
      <c r="Q24" s="128" t="s">
        <v>43</v>
      </c>
      <c r="R24" s="96" t="str">
        <f>葷食菜單!G7</f>
        <v>蕃茄蛋花</v>
      </c>
      <c r="S24" s="57" t="s">
        <v>156</v>
      </c>
      <c r="T24" s="50">
        <v>45</v>
      </c>
      <c r="U24" s="91">
        <f>T24*340/1000</f>
        <v>15.3</v>
      </c>
      <c r="V24" s="128" t="s">
        <v>43</v>
      </c>
      <c r="W24" s="96" t="str">
        <f>葷食菜單!G8</f>
        <v>海芽大骨</v>
      </c>
      <c r="X24" s="39" t="s">
        <v>161</v>
      </c>
      <c r="Y24" s="50">
        <v>1</v>
      </c>
      <c r="Z24" s="50">
        <v>1</v>
      </c>
    </row>
    <row r="25" spans="1:26" s="15" customFormat="1" ht="15.75" customHeight="1">
      <c r="A25" s="97"/>
      <c r="B25" s="101"/>
      <c r="C25" s="96"/>
      <c r="D25" s="46" t="s">
        <v>226</v>
      </c>
      <c r="E25" s="50">
        <v>10</v>
      </c>
      <c r="F25" s="91">
        <f>E25*340/1000</f>
        <v>3.4</v>
      </c>
      <c r="G25" s="129"/>
      <c r="H25" s="96"/>
      <c r="I25" s="39" t="s">
        <v>142</v>
      </c>
      <c r="J25" s="50">
        <v>1</v>
      </c>
      <c r="K25" s="50">
        <v>1</v>
      </c>
      <c r="L25" s="129"/>
      <c r="M25" s="96"/>
      <c r="N25" s="57"/>
      <c r="O25" s="50"/>
      <c r="P25" s="50"/>
      <c r="Q25" s="129"/>
      <c r="R25" s="96"/>
      <c r="S25" s="57" t="s">
        <v>147</v>
      </c>
      <c r="T25" s="50">
        <v>11</v>
      </c>
      <c r="U25" s="91">
        <f>T25*340/1000</f>
        <v>3.74</v>
      </c>
      <c r="V25" s="129"/>
      <c r="W25" s="96"/>
      <c r="X25" s="39" t="s">
        <v>135</v>
      </c>
      <c r="Y25" s="50">
        <v>4</v>
      </c>
      <c r="Z25" s="91">
        <f>Y25*340/1000</f>
        <v>1.36</v>
      </c>
    </row>
    <row r="26" spans="1:26" s="15" customFormat="1" ht="16.2">
      <c r="A26" s="97"/>
      <c r="B26" s="101"/>
      <c r="C26" s="96"/>
      <c r="D26" s="59"/>
      <c r="E26" s="50"/>
      <c r="F26" s="64"/>
      <c r="G26" s="129"/>
      <c r="H26" s="96"/>
      <c r="I26" s="39" t="s">
        <v>143</v>
      </c>
      <c r="J26" s="50">
        <v>7</v>
      </c>
      <c r="K26" s="91">
        <f>J26*340/1000</f>
        <v>2.38</v>
      </c>
      <c r="L26" s="129"/>
      <c r="M26" s="96"/>
      <c r="N26" s="57"/>
      <c r="O26" s="50"/>
      <c r="P26" s="67"/>
      <c r="Q26" s="129"/>
      <c r="R26" s="96"/>
      <c r="S26" s="57"/>
      <c r="T26" s="50"/>
      <c r="U26" s="64"/>
      <c r="V26" s="129"/>
      <c r="W26" s="96"/>
      <c r="X26" s="39"/>
      <c r="Y26" s="50"/>
      <c r="Z26" s="50"/>
    </row>
    <row r="27" spans="1:26" s="15" customFormat="1" ht="16.2">
      <c r="A27" s="97"/>
      <c r="B27" s="101"/>
      <c r="C27" s="96"/>
      <c r="D27" s="54"/>
      <c r="E27" s="50"/>
      <c r="F27" s="64"/>
      <c r="G27" s="130"/>
      <c r="H27" s="96"/>
      <c r="I27" s="39"/>
      <c r="J27" s="50"/>
      <c r="K27" s="67"/>
      <c r="L27" s="130"/>
      <c r="M27" s="96"/>
      <c r="N27" s="57"/>
      <c r="O27" s="50"/>
      <c r="P27" s="67"/>
      <c r="Q27" s="130"/>
      <c r="R27" s="96"/>
      <c r="S27" s="57"/>
      <c r="T27" s="50"/>
      <c r="U27" s="64"/>
      <c r="V27" s="130"/>
      <c r="W27" s="96"/>
      <c r="X27" s="39"/>
      <c r="Y27" s="50"/>
      <c r="Z27" s="50"/>
    </row>
    <row r="28" spans="1:26" s="19" customFormat="1" ht="18" customHeight="1">
      <c r="A28" s="18" t="s">
        <v>15</v>
      </c>
      <c r="B28" s="17"/>
      <c r="C28" s="40"/>
      <c r="D28" s="17"/>
      <c r="E28" s="17"/>
      <c r="F28" s="70"/>
      <c r="G28" s="62" t="s">
        <v>36</v>
      </c>
      <c r="H28" s="18" t="s">
        <v>36</v>
      </c>
      <c r="I28" s="40"/>
      <c r="J28" s="40"/>
      <c r="K28" s="68"/>
      <c r="L28" s="63"/>
      <c r="M28" s="40"/>
      <c r="N28" s="41"/>
      <c r="O28" s="40"/>
      <c r="P28" s="68"/>
      <c r="Q28" s="63"/>
      <c r="R28" s="40"/>
      <c r="S28" s="40"/>
      <c r="T28" s="40"/>
      <c r="U28" s="65"/>
      <c r="V28" s="63"/>
      <c r="W28" s="40"/>
      <c r="X28" s="41"/>
      <c r="Y28" s="40"/>
      <c r="Z28" s="42"/>
    </row>
    <row r="29" spans="1:26" s="19" customFormat="1" ht="18" customHeight="1">
      <c r="A29" s="18" t="s">
        <v>30</v>
      </c>
      <c r="B29" s="17"/>
      <c r="C29" s="40"/>
      <c r="D29" s="17"/>
      <c r="E29" s="17"/>
      <c r="F29" s="70"/>
      <c r="G29" s="62"/>
      <c r="H29" s="18"/>
      <c r="I29" s="41"/>
      <c r="J29" s="40"/>
      <c r="K29" s="68"/>
      <c r="L29" s="62" t="s">
        <v>46</v>
      </c>
      <c r="M29" s="74" t="s">
        <v>51</v>
      </c>
      <c r="N29" s="41"/>
      <c r="O29" s="40"/>
      <c r="P29" s="68"/>
      <c r="Q29" s="63"/>
      <c r="R29" s="40"/>
      <c r="S29" s="41"/>
      <c r="T29" s="40"/>
      <c r="U29" s="65"/>
      <c r="V29" s="63"/>
      <c r="W29" s="40"/>
      <c r="X29" s="41"/>
      <c r="Y29" s="40"/>
      <c r="Z29" s="42"/>
    </row>
    <row r="30" spans="1:26" s="19" customFormat="1" ht="19.95" customHeight="1">
      <c r="A30" s="95" t="s">
        <v>14</v>
      </c>
      <c r="B30" s="102" t="s">
        <v>37</v>
      </c>
      <c r="C30" s="99"/>
      <c r="D30" s="99"/>
      <c r="E30" s="100"/>
      <c r="F30" s="43">
        <v>6.1</v>
      </c>
      <c r="G30" s="98" t="s">
        <v>37</v>
      </c>
      <c r="H30" s="99"/>
      <c r="I30" s="99"/>
      <c r="J30" s="100"/>
      <c r="K30" s="43">
        <v>6</v>
      </c>
      <c r="L30" s="98" t="s">
        <v>37</v>
      </c>
      <c r="M30" s="99"/>
      <c r="N30" s="99"/>
      <c r="O30" s="100"/>
      <c r="P30" s="43">
        <v>5.5</v>
      </c>
      <c r="Q30" s="98" t="s">
        <v>37</v>
      </c>
      <c r="R30" s="99"/>
      <c r="S30" s="99"/>
      <c r="T30" s="100"/>
      <c r="U30" s="43">
        <v>6.8</v>
      </c>
      <c r="V30" s="98" t="s">
        <v>37</v>
      </c>
      <c r="W30" s="99"/>
      <c r="X30" s="99"/>
      <c r="Y30" s="100"/>
      <c r="Z30" s="47">
        <v>5.6</v>
      </c>
    </row>
    <row r="31" spans="1:26" s="19" customFormat="1" ht="19.95" customHeight="1">
      <c r="A31" s="95"/>
      <c r="B31" s="102" t="s">
        <v>38</v>
      </c>
      <c r="C31" s="99"/>
      <c r="D31" s="99"/>
      <c r="E31" s="100"/>
      <c r="F31" s="43">
        <v>3</v>
      </c>
      <c r="G31" s="98" t="s">
        <v>38</v>
      </c>
      <c r="H31" s="99"/>
      <c r="I31" s="99"/>
      <c r="J31" s="100"/>
      <c r="K31" s="43">
        <v>3</v>
      </c>
      <c r="L31" s="98" t="s">
        <v>38</v>
      </c>
      <c r="M31" s="99"/>
      <c r="N31" s="99"/>
      <c r="O31" s="100"/>
      <c r="P31" s="43">
        <v>3</v>
      </c>
      <c r="Q31" s="98" t="s">
        <v>38</v>
      </c>
      <c r="R31" s="99"/>
      <c r="S31" s="99"/>
      <c r="T31" s="100"/>
      <c r="U31" s="43">
        <v>3</v>
      </c>
      <c r="V31" s="98" t="s">
        <v>38</v>
      </c>
      <c r="W31" s="99"/>
      <c r="X31" s="99"/>
      <c r="Y31" s="100"/>
      <c r="Z31" s="47">
        <v>3</v>
      </c>
    </row>
    <row r="32" spans="1:26" s="19" customFormat="1" ht="19.95" customHeight="1">
      <c r="A32" s="95"/>
      <c r="B32" s="102" t="s">
        <v>39</v>
      </c>
      <c r="C32" s="99"/>
      <c r="D32" s="99"/>
      <c r="E32" s="100"/>
      <c r="F32" s="43">
        <v>1.7</v>
      </c>
      <c r="G32" s="98" t="s">
        <v>39</v>
      </c>
      <c r="H32" s="99"/>
      <c r="I32" s="99"/>
      <c r="J32" s="100"/>
      <c r="K32" s="43">
        <v>1.7</v>
      </c>
      <c r="L32" s="98" t="s">
        <v>39</v>
      </c>
      <c r="M32" s="99"/>
      <c r="N32" s="99"/>
      <c r="O32" s="100"/>
      <c r="P32" s="43">
        <v>1.7</v>
      </c>
      <c r="Q32" s="98" t="s">
        <v>39</v>
      </c>
      <c r="R32" s="99"/>
      <c r="S32" s="99"/>
      <c r="T32" s="100"/>
      <c r="U32" s="43">
        <v>1.7</v>
      </c>
      <c r="V32" s="98" t="s">
        <v>39</v>
      </c>
      <c r="W32" s="99"/>
      <c r="X32" s="99"/>
      <c r="Y32" s="100"/>
      <c r="Z32" s="47">
        <v>1.7</v>
      </c>
    </row>
    <row r="33" spans="1:36" s="19" customFormat="1" ht="19.95" customHeight="1">
      <c r="A33" s="95"/>
      <c r="B33" s="102" t="s">
        <v>40</v>
      </c>
      <c r="C33" s="99"/>
      <c r="D33" s="99"/>
      <c r="E33" s="100"/>
      <c r="F33" s="43">
        <v>0</v>
      </c>
      <c r="G33" s="98" t="s">
        <v>40</v>
      </c>
      <c r="H33" s="99"/>
      <c r="I33" s="99"/>
      <c r="J33" s="100"/>
      <c r="K33" s="43">
        <v>0</v>
      </c>
      <c r="L33" s="98" t="s">
        <v>40</v>
      </c>
      <c r="M33" s="99"/>
      <c r="N33" s="99"/>
      <c r="O33" s="100"/>
      <c r="P33" s="43">
        <v>0</v>
      </c>
      <c r="Q33" s="98" t="s">
        <v>40</v>
      </c>
      <c r="R33" s="99"/>
      <c r="S33" s="99"/>
      <c r="T33" s="100"/>
      <c r="U33" s="43">
        <v>0</v>
      </c>
      <c r="V33" s="98" t="s">
        <v>40</v>
      </c>
      <c r="W33" s="99"/>
      <c r="X33" s="99"/>
      <c r="Y33" s="100"/>
      <c r="Z33" s="47">
        <v>0</v>
      </c>
    </row>
    <row r="34" spans="1:36" s="19" customFormat="1" ht="19.95" customHeight="1">
      <c r="A34" s="95"/>
      <c r="B34" s="102" t="s">
        <v>41</v>
      </c>
      <c r="C34" s="99"/>
      <c r="D34" s="99"/>
      <c r="E34" s="100"/>
      <c r="F34" s="43">
        <v>0</v>
      </c>
      <c r="G34" s="98" t="s">
        <v>41</v>
      </c>
      <c r="H34" s="99"/>
      <c r="I34" s="99"/>
      <c r="J34" s="100"/>
      <c r="K34" s="43">
        <v>1</v>
      </c>
      <c r="L34" s="98" t="s">
        <v>41</v>
      </c>
      <c r="M34" s="99"/>
      <c r="N34" s="99"/>
      <c r="O34" s="100"/>
      <c r="P34" s="43">
        <v>0</v>
      </c>
      <c r="Q34" s="98" t="s">
        <v>41</v>
      </c>
      <c r="R34" s="99"/>
      <c r="S34" s="99"/>
      <c r="T34" s="100"/>
      <c r="U34" s="43">
        <v>0</v>
      </c>
      <c r="V34" s="98" t="s">
        <v>41</v>
      </c>
      <c r="W34" s="99"/>
      <c r="X34" s="99"/>
      <c r="Y34" s="100"/>
      <c r="Z34" s="47">
        <v>0</v>
      </c>
    </row>
    <row r="35" spans="1:36" s="19" customFormat="1" ht="19.95" customHeight="1">
      <c r="A35" s="95"/>
      <c r="B35" s="102" t="s">
        <v>42</v>
      </c>
      <c r="C35" s="99"/>
      <c r="D35" s="99"/>
      <c r="E35" s="100"/>
      <c r="F35" s="43">
        <v>2.5</v>
      </c>
      <c r="G35" s="98" t="s">
        <v>42</v>
      </c>
      <c r="H35" s="99"/>
      <c r="I35" s="99"/>
      <c r="J35" s="100"/>
      <c r="K35" s="43">
        <v>2.5</v>
      </c>
      <c r="L35" s="98" t="s">
        <v>42</v>
      </c>
      <c r="M35" s="99"/>
      <c r="N35" s="99"/>
      <c r="O35" s="100"/>
      <c r="P35" s="43">
        <v>2.9</v>
      </c>
      <c r="Q35" s="98" t="s">
        <v>42</v>
      </c>
      <c r="R35" s="99"/>
      <c r="S35" s="99"/>
      <c r="T35" s="100"/>
      <c r="U35" s="43">
        <v>2.5</v>
      </c>
      <c r="V35" s="98" t="s">
        <v>42</v>
      </c>
      <c r="W35" s="99"/>
      <c r="X35" s="99"/>
      <c r="Y35" s="100"/>
      <c r="Z35" s="47">
        <v>2.6</v>
      </c>
    </row>
    <row r="36" spans="1:36" s="19" customFormat="1" ht="19.5" customHeight="1">
      <c r="A36" s="95"/>
      <c r="B36" s="102" t="s">
        <v>13</v>
      </c>
      <c r="C36" s="99"/>
      <c r="D36" s="99"/>
      <c r="E36" s="100"/>
      <c r="F36" s="44">
        <f>F30*68+F31*45+F32*25+F34*60+F35*75+F33*130</f>
        <v>779.8</v>
      </c>
      <c r="G36" s="98" t="s">
        <v>13</v>
      </c>
      <c r="H36" s="99"/>
      <c r="I36" s="99"/>
      <c r="J36" s="100"/>
      <c r="K36" s="44">
        <f>K30*68+K31*45+K32*25+K34*60+K35*75+K33*130</f>
        <v>833</v>
      </c>
      <c r="L36" s="98" t="s">
        <v>13</v>
      </c>
      <c r="M36" s="99"/>
      <c r="N36" s="99"/>
      <c r="O36" s="100"/>
      <c r="P36" s="44">
        <f>P30*68+P31*45+P32*25+P34*60+P35*75+P33*130</f>
        <v>769</v>
      </c>
      <c r="Q36" s="98" t="s">
        <v>13</v>
      </c>
      <c r="R36" s="99"/>
      <c r="S36" s="99"/>
      <c r="T36" s="100"/>
      <c r="U36" s="44">
        <f>U30*68+U31*45+U32*25+U34*60+U35*75+U33*130</f>
        <v>827.4</v>
      </c>
      <c r="V36" s="98" t="s">
        <v>13</v>
      </c>
      <c r="W36" s="99"/>
      <c r="X36" s="99"/>
      <c r="Y36" s="100"/>
      <c r="Z36" s="48">
        <f>Z30*68+Z31*45+Z32*25+Z34*60+Z35*75+Z33*130</f>
        <v>753.3</v>
      </c>
    </row>
    <row r="37" spans="1:36" s="19" customFormat="1" ht="26.25" customHeight="1">
      <c r="A37" s="124" t="s">
        <v>12</v>
      </c>
      <c r="B37" s="124"/>
      <c r="C37" s="132"/>
      <c r="D37" s="133"/>
      <c r="E37" s="133"/>
      <c r="F37" s="133"/>
      <c r="G37" s="123" t="s">
        <v>12</v>
      </c>
      <c r="H37" s="124"/>
      <c r="I37" s="132"/>
      <c r="J37" s="133"/>
      <c r="K37" s="135"/>
      <c r="L37" s="123" t="s">
        <v>12</v>
      </c>
      <c r="M37" s="124"/>
      <c r="N37" s="132"/>
      <c r="O37" s="133"/>
      <c r="P37" s="135"/>
      <c r="Q37" s="123" t="s">
        <v>12</v>
      </c>
      <c r="R37" s="124"/>
      <c r="S37" s="132"/>
      <c r="T37" s="133"/>
      <c r="U37" s="133"/>
      <c r="V37" s="123" t="s">
        <v>12</v>
      </c>
      <c r="W37" s="124"/>
      <c r="X37" s="132"/>
      <c r="Y37" s="133"/>
      <c r="Z37" s="134"/>
      <c r="AI37" s="21"/>
      <c r="AJ37" s="20"/>
    </row>
    <row r="38" spans="1:36" s="19" customFormat="1" ht="24.75" customHeight="1">
      <c r="A38" s="22" t="s">
        <v>11</v>
      </c>
      <c r="B38" s="22"/>
      <c r="C38" s="21"/>
      <c r="H38" s="23" t="s">
        <v>10</v>
      </c>
      <c r="I38" s="23"/>
      <c r="L38" s="23"/>
      <c r="M38" s="23"/>
      <c r="O38" s="23" t="s">
        <v>9</v>
      </c>
      <c r="P38" s="23"/>
      <c r="Q38" s="23"/>
      <c r="R38" s="23"/>
      <c r="U38" s="23" t="s">
        <v>8</v>
      </c>
      <c r="V38" s="23"/>
      <c r="W38" s="23"/>
    </row>
  </sheetData>
  <mergeCells count="114">
    <mergeCell ref="N37:P37"/>
    <mergeCell ref="Q37:R37"/>
    <mergeCell ref="S37:U37"/>
    <mergeCell ref="V37:W37"/>
    <mergeCell ref="X37:Z37"/>
    <mergeCell ref="H1:L1"/>
    <mergeCell ref="M1:N1"/>
    <mergeCell ref="O1:P1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B34:E34"/>
    <mergeCell ref="G34:J34"/>
    <mergeCell ref="L34:O34"/>
    <mergeCell ref="Q34:T34"/>
    <mergeCell ref="V34:Y34"/>
    <mergeCell ref="B35:E35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V24:V27"/>
    <mergeCell ref="W24:W27"/>
    <mergeCell ref="A30:A36"/>
    <mergeCell ref="B30:E30"/>
    <mergeCell ref="G30:J30"/>
    <mergeCell ref="L30:O30"/>
    <mergeCell ref="Q30:T30"/>
    <mergeCell ref="A24:A27"/>
    <mergeCell ref="B24:B27"/>
    <mergeCell ref="C24:C27"/>
    <mergeCell ref="G24:G27"/>
    <mergeCell ref="H24:H27"/>
    <mergeCell ref="L24:L27"/>
    <mergeCell ref="G35:J35"/>
    <mergeCell ref="L35:O35"/>
    <mergeCell ref="Q35:T35"/>
    <mergeCell ref="L20:L23"/>
    <mergeCell ref="M20:M23"/>
    <mergeCell ref="Q20:Q23"/>
    <mergeCell ref="R20:R23"/>
    <mergeCell ref="V20:V23"/>
    <mergeCell ref="W20:W23"/>
    <mergeCell ref="M14:M19"/>
    <mergeCell ref="Q14:Q19"/>
    <mergeCell ref="R14:R19"/>
    <mergeCell ref="L14:L19"/>
    <mergeCell ref="W12:W19"/>
    <mergeCell ref="V12:V19"/>
    <mergeCell ref="A20:A23"/>
    <mergeCell ref="B20:B23"/>
    <mergeCell ref="C20:C23"/>
    <mergeCell ref="G20:G23"/>
    <mergeCell ref="H20:H23"/>
    <mergeCell ref="A14:A19"/>
    <mergeCell ref="B14:B19"/>
    <mergeCell ref="C14:C19"/>
    <mergeCell ref="G14:G19"/>
    <mergeCell ref="H14:H19"/>
    <mergeCell ref="V5:W7"/>
    <mergeCell ref="A8:A13"/>
    <mergeCell ref="B8:B13"/>
    <mergeCell ref="C8:C13"/>
    <mergeCell ref="L8:L13"/>
    <mergeCell ref="M8:M13"/>
    <mergeCell ref="Q8:Q13"/>
    <mergeCell ref="R8:R13"/>
    <mergeCell ref="A5:A7"/>
    <mergeCell ref="B5:C7"/>
    <mergeCell ref="G5:G13"/>
    <mergeCell ref="H5:H13"/>
    <mergeCell ref="L5:M7"/>
    <mergeCell ref="Q5:R7"/>
    <mergeCell ref="W8:W11"/>
    <mergeCell ref="V8:V11"/>
    <mergeCell ref="V3:X3"/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</mergeCells>
  <phoneticPr fontId="35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4A26E-52C5-4CD9-9D27-6945D8EAF77F}">
  <sheetPr>
    <pageSetUpPr fitToPage="1"/>
  </sheetPr>
  <dimension ref="A1:AJ38"/>
  <sheetViews>
    <sheetView topLeftCell="A2" zoomScale="60" zoomScaleNormal="60" workbookViewId="0">
      <selection activeCell="N24" sqref="N24"/>
    </sheetView>
  </sheetViews>
  <sheetFormatPr defaultColWidth="9" defaultRowHeight="13.8"/>
  <cols>
    <col min="1" max="2" width="6.44140625" style="15" customWidth="1"/>
    <col min="3" max="6" width="7.77734375" style="15" customWidth="1"/>
    <col min="7" max="7" width="6.44140625" style="15" customWidth="1"/>
    <col min="8" max="11" width="7.77734375" style="15" customWidth="1"/>
    <col min="12" max="12" width="6.44140625" style="45" customWidth="1"/>
    <col min="13" max="16" width="7.77734375" style="15" customWidth="1"/>
    <col min="17" max="17" width="6.44140625" style="45" customWidth="1"/>
    <col min="18" max="21" width="7.77734375" style="15" customWidth="1"/>
    <col min="22" max="22" width="6.44140625" style="45" customWidth="1"/>
    <col min="23" max="26" width="7.77734375" style="15" customWidth="1"/>
    <col min="27" max="16384" width="9" style="11"/>
  </cols>
  <sheetData>
    <row r="1" spans="1:27" ht="24.6">
      <c r="A1" s="71"/>
      <c r="B1" s="71"/>
      <c r="C1" s="72"/>
      <c r="D1" s="72"/>
      <c r="E1" s="72"/>
      <c r="F1" s="72"/>
      <c r="G1" s="72"/>
      <c r="H1" s="137" t="str">
        <f>葷食菜單!A1</f>
        <v>屏東縣立萬新國民中學</v>
      </c>
      <c r="I1" s="137"/>
      <c r="J1" s="137"/>
      <c r="K1" s="137"/>
      <c r="L1" s="137"/>
      <c r="M1" s="136" t="str">
        <f>葷食菜單!E1</f>
        <v>115年</v>
      </c>
      <c r="N1" s="136"/>
      <c r="O1" s="136" t="str">
        <f>葷食菜單!F1</f>
        <v>1月份</v>
      </c>
      <c r="P1" s="136"/>
      <c r="Q1" s="73" t="s">
        <v>49</v>
      </c>
      <c r="R1" s="73"/>
      <c r="S1" s="72"/>
      <c r="T1" s="72"/>
      <c r="U1" s="72"/>
      <c r="V1" s="72"/>
      <c r="W1" s="72"/>
      <c r="X1" s="72"/>
      <c r="Y1" s="72"/>
      <c r="Z1" s="72"/>
    </row>
    <row r="2" spans="1:27" ht="21">
      <c r="A2" s="38" t="s">
        <v>220</v>
      </c>
      <c r="B2" s="38"/>
      <c r="C2" s="24"/>
      <c r="D2" s="24"/>
      <c r="E2" s="24"/>
      <c r="F2" s="24"/>
      <c r="G2" s="24"/>
      <c r="H2" s="24"/>
      <c r="I2" s="12"/>
      <c r="J2" s="12"/>
      <c r="K2" s="12"/>
      <c r="L2" s="12"/>
      <c r="M2" s="12"/>
      <c r="N2" s="12" t="s">
        <v>16</v>
      </c>
      <c r="O2" s="12"/>
      <c r="P2" s="12"/>
      <c r="Q2" s="12"/>
      <c r="R2" s="12"/>
      <c r="S2" s="103" t="s">
        <v>17</v>
      </c>
      <c r="T2" s="103"/>
      <c r="U2" s="103"/>
      <c r="V2" s="103"/>
      <c r="W2" s="103"/>
      <c r="X2" s="103"/>
      <c r="Y2" s="103"/>
      <c r="Z2" s="103"/>
    </row>
    <row r="3" spans="1:27" ht="16.2">
      <c r="A3" s="54" t="s">
        <v>18</v>
      </c>
      <c r="B3" s="122">
        <f>葷食菜單!A9</f>
        <v>46034</v>
      </c>
      <c r="C3" s="105"/>
      <c r="D3" s="106"/>
      <c r="E3" s="111">
        <f>B3</f>
        <v>46034</v>
      </c>
      <c r="F3" s="113"/>
      <c r="G3" s="104">
        <f>B3+1</f>
        <v>46035</v>
      </c>
      <c r="H3" s="105"/>
      <c r="I3" s="106"/>
      <c r="J3" s="111">
        <f>G3</f>
        <v>46035</v>
      </c>
      <c r="K3" s="112"/>
      <c r="L3" s="104">
        <f>G3+1</f>
        <v>46036</v>
      </c>
      <c r="M3" s="105"/>
      <c r="N3" s="106"/>
      <c r="O3" s="111">
        <f>L3</f>
        <v>46036</v>
      </c>
      <c r="P3" s="112"/>
      <c r="Q3" s="104">
        <f>L3+1</f>
        <v>46037</v>
      </c>
      <c r="R3" s="105"/>
      <c r="S3" s="106"/>
      <c r="T3" s="111">
        <f>Q3</f>
        <v>46037</v>
      </c>
      <c r="U3" s="113"/>
      <c r="V3" s="104">
        <f>Q3+1</f>
        <v>46038</v>
      </c>
      <c r="W3" s="105"/>
      <c r="X3" s="106"/>
      <c r="Y3" s="111">
        <f>V3</f>
        <v>46038</v>
      </c>
      <c r="Z3" s="138"/>
    </row>
    <row r="4" spans="1:27" s="13" customFormat="1" ht="16.2">
      <c r="A4" s="54" t="s">
        <v>19</v>
      </c>
      <c r="B4" s="114" t="s">
        <v>35</v>
      </c>
      <c r="C4" s="115"/>
      <c r="D4" s="55" t="s">
        <v>20</v>
      </c>
      <c r="E4" s="56" t="s">
        <v>21</v>
      </c>
      <c r="F4" s="60" t="s">
        <v>22</v>
      </c>
      <c r="G4" s="109" t="s">
        <v>34</v>
      </c>
      <c r="H4" s="110"/>
      <c r="I4" s="55" t="s">
        <v>20</v>
      </c>
      <c r="J4" s="56" t="s">
        <v>21</v>
      </c>
      <c r="K4" s="66" t="s">
        <v>22</v>
      </c>
      <c r="L4" s="109" t="s">
        <v>34</v>
      </c>
      <c r="M4" s="110"/>
      <c r="N4" s="55" t="s">
        <v>20</v>
      </c>
      <c r="O4" s="56" t="s">
        <v>21</v>
      </c>
      <c r="P4" s="66" t="s">
        <v>22</v>
      </c>
      <c r="Q4" s="109" t="s">
        <v>34</v>
      </c>
      <c r="R4" s="110"/>
      <c r="S4" s="55" t="s">
        <v>20</v>
      </c>
      <c r="T4" s="56" t="s">
        <v>21</v>
      </c>
      <c r="U4" s="60" t="s">
        <v>22</v>
      </c>
      <c r="V4" s="109" t="s">
        <v>34</v>
      </c>
      <c r="W4" s="110"/>
      <c r="X4" s="55" t="s">
        <v>20</v>
      </c>
      <c r="Y4" s="56" t="s">
        <v>21</v>
      </c>
      <c r="Z4" s="55" t="s">
        <v>22</v>
      </c>
      <c r="AA4" s="14"/>
    </row>
    <row r="5" spans="1:27" s="13" customFormat="1" ht="16.5" customHeight="1">
      <c r="A5" s="101" t="s">
        <v>27</v>
      </c>
      <c r="B5" s="96" t="str">
        <f>葷食菜單!C9</f>
        <v>白米飯</v>
      </c>
      <c r="C5" s="96"/>
      <c r="D5" s="46" t="s">
        <v>162</v>
      </c>
      <c r="E5" s="50">
        <v>110</v>
      </c>
      <c r="F5" s="50">
        <v>110</v>
      </c>
      <c r="G5" s="142" t="s">
        <v>205</v>
      </c>
      <c r="H5" s="96" t="str">
        <f>葷食菜單!D10</f>
        <v>油 飯</v>
      </c>
      <c r="I5" s="46" t="s">
        <v>167</v>
      </c>
      <c r="J5" s="50">
        <v>110</v>
      </c>
      <c r="K5" s="91">
        <f>J5*340/1000</f>
        <v>37.4</v>
      </c>
      <c r="L5" s="116" t="str">
        <f>葷食菜單!C11</f>
        <v>胚芽米飯</v>
      </c>
      <c r="M5" s="117"/>
      <c r="N5" s="57" t="s">
        <v>115</v>
      </c>
      <c r="O5" s="50">
        <v>73</v>
      </c>
      <c r="P5" s="91">
        <f>O5*340/1000</f>
        <v>24.82</v>
      </c>
      <c r="Q5" s="116" t="str">
        <f>葷食菜單!C12</f>
        <v>海苔飯</v>
      </c>
      <c r="R5" s="117"/>
      <c r="S5" s="57" t="s">
        <v>115</v>
      </c>
      <c r="T5" s="50">
        <v>110</v>
      </c>
      <c r="U5" s="91">
        <f>T5*340/1000</f>
        <v>37.4</v>
      </c>
      <c r="V5" s="116" t="str">
        <f>葷食菜單!C13</f>
        <v>燕麥米飯</v>
      </c>
      <c r="W5" s="117"/>
      <c r="X5" s="39" t="s">
        <v>115</v>
      </c>
      <c r="Y5" s="50">
        <v>73</v>
      </c>
      <c r="Z5" s="91">
        <f>Y5*340/1000</f>
        <v>24.82</v>
      </c>
      <c r="AA5" s="14"/>
    </row>
    <row r="6" spans="1:27" s="13" customFormat="1" ht="16.2">
      <c r="A6" s="97"/>
      <c r="B6" s="96"/>
      <c r="C6" s="96"/>
      <c r="D6" s="46"/>
      <c r="E6" s="50"/>
      <c r="F6" s="50"/>
      <c r="G6" s="142"/>
      <c r="H6" s="96"/>
      <c r="I6" s="46" t="s">
        <v>121</v>
      </c>
      <c r="J6" s="50">
        <v>53</v>
      </c>
      <c r="K6" s="91">
        <f>J6*340/1000</f>
        <v>18.02</v>
      </c>
      <c r="L6" s="118"/>
      <c r="M6" s="119"/>
      <c r="N6" s="57" t="s">
        <v>144</v>
      </c>
      <c r="O6" s="50">
        <v>37</v>
      </c>
      <c r="P6" s="91">
        <f>O6*340/1000</f>
        <v>12.58</v>
      </c>
      <c r="Q6" s="118"/>
      <c r="R6" s="119"/>
      <c r="S6" s="57" t="s">
        <v>177</v>
      </c>
      <c r="T6" s="50">
        <v>1</v>
      </c>
      <c r="U6" s="50">
        <v>1</v>
      </c>
      <c r="V6" s="118"/>
      <c r="W6" s="119"/>
      <c r="X6" s="39" t="s">
        <v>185</v>
      </c>
      <c r="Y6" s="50">
        <v>37</v>
      </c>
      <c r="Z6" s="91">
        <f>Y6*340/1000</f>
        <v>12.58</v>
      </c>
      <c r="AA6" s="14"/>
    </row>
    <row r="7" spans="1:27" s="13" customFormat="1" ht="16.2">
      <c r="A7" s="97"/>
      <c r="B7" s="96"/>
      <c r="C7" s="96"/>
      <c r="D7" s="46"/>
      <c r="E7" s="50"/>
      <c r="F7" s="50"/>
      <c r="G7" s="142"/>
      <c r="H7" s="96"/>
      <c r="I7" s="46" t="s">
        <v>137</v>
      </c>
      <c r="J7" s="50">
        <v>1</v>
      </c>
      <c r="K7" s="50">
        <v>1</v>
      </c>
      <c r="L7" s="120"/>
      <c r="M7" s="121"/>
      <c r="N7" s="57"/>
      <c r="O7" s="50"/>
      <c r="P7" s="50"/>
      <c r="Q7" s="120"/>
      <c r="R7" s="121"/>
      <c r="S7" s="57"/>
      <c r="T7" s="50"/>
      <c r="U7" s="50"/>
      <c r="V7" s="120"/>
      <c r="W7" s="121"/>
      <c r="X7" s="39"/>
      <c r="Y7" s="50"/>
      <c r="Z7" s="50"/>
      <c r="AA7" s="14"/>
    </row>
    <row r="8" spans="1:27" s="15" customFormat="1" ht="16.5" customHeight="1">
      <c r="A8" s="101" t="s">
        <v>26</v>
      </c>
      <c r="B8" s="101" t="s">
        <v>201</v>
      </c>
      <c r="C8" s="96" t="str">
        <f>葷食菜單!D9</f>
        <v>打拋豬肉</v>
      </c>
      <c r="D8" s="46" t="s">
        <v>163</v>
      </c>
      <c r="E8" s="50">
        <v>70</v>
      </c>
      <c r="F8" s="91">
        <f>E8*340/1000</f>
        <v>23.8</v>
      </c>
      <c r="G8" s="142"/>
      <c r="H8" s="96"/>
      <c r="I8" s="46" t="s">
        <v>168</v>
      </c>
      <c r="J8" s="50">
        <v>1</v>
      </c>
      <c r="K8" s="50">
        <v>1</v>
      </c>
      <c r="L8" s="128" t="s">
        <v>202</v>
      </c>
      <c r="M8" s="96" t="str">
        <f>葷食菜單!D11</f>
        <v>五味雞丁</v>
      </c>
      <c r="N8" s="57" t="s">
        <v>128</v>
      </c>
      <c r="O8" s="50">
        <v>110</v>
      </c>
      <c r="P8" s="91">
        <f t="shared" ref="P8" si="0">O8*340/1000</f>
        <v>37.4</v>
      </c>
      <c r="Q8" s="128" t="s">
        <v>203</v>
      </c>
      <c r="R8" s="96" t="str">
        <f>葷食菜單!D12</f>
        <v>七味香酥魚丁</v>
      </c>
      <c r="S8" s="57" t="s">
        <v>178</v>
      </c>
      <c r="T8" s="50">
        <v>140</v>
      </c>
      <c r="U8" s="91">
        <f>T8*340/1000</f>
        <v>47.6</v>
      </c>
      <c r="V8" s="128" t="s">
        <v>206</v>
      </c>
      <c r="W8" s="96" t="str">
        <f>葷食菜單!D13</f>
        <v>可樂滷豬腳</v>
      </c>
      <c r="X8" s="39" t="s">
        <v>186</v>
      </c>
      <c r="Y8" s="50">
        <v>50</v>
      </c>
      <c r="Z8" s="91">
        <f>Y8*340/1000</f>
        <v>17</v>
      </c>
    </row>
    <row r="9" spans="1:27" s="15" customFormat="1" ht="16.2">
      <c r="A9" s="97"/>
      <c r="B9" s="101"/>
      <c r="C9" s="96"/>
      <c r="D9" s="46" t="s">
        <v>136</v>
      </c>
      <c r="E9" s="50">
        <v>43</v>
      </c>
      <c r="F9" s="91">
        <f>E9*340/1000</f>
        <v>14.62</v>
      </c>
      <c r="G9" s="142"/>
      <c r="H9" s="96"/>
      <c r="I9" s="46" t="s">
        <v>120</v>
      </c>
      <c r="J9" s="50">
        <v>1</v>
      </c>
      <c r="K9" s="50">
        <v>1</v>
      </c>
      <c r="L9" s="129"/>
      <c r="M9" s="96"/>
      <c r="N9" s="57"/>
      <c r="O9" s="50"/>
      <c r="P9" s="91"/>
      <c r="Q9" s="129"/>
      <c r="R9" s="96"/>
      <c r="S9" s="57" t="s">
        <v>152</v>
      </c>
      <c r="T9" s="50">
        <v>30</v>
      </c>
      <c r="U9" s="91">
        <f>T9*340/1000</f>
        <v>10.199999999999999</v>
      </c>
      <c r="V9" s="129"/>
      <c r="W9" s="96"/>
      <c r="X9" s="39" t="s">
        <v>117</v>
      </c>
      <c r="Y9" s="50">
        <v>35</v>
      </c>
      <c r="Z9" s="91">
        <f>Y9*340/1000</f>
        <v>11.9</v>
      </c>
    </row>
    <row r="10" spans="1:27" s="15" customFormat="1" ht="16.2">
      <c r="A10" s="97"/>
      <c r="B10" s="101"/>
      <c r="C10" s="96"/>
      <c r="D10" s="46" t="s">
        <v>164</v>
      </c>
      <c r="E10" s="50">
        <v>1</v>
      </c>
      <c r="F10" s="50">
        <v>1</v>
      </c>
      <c r="G10" s="142"/>
      <c r="H10" s="96"/>
      <c r="I10" s="46" t="s">
        <v>125</v>
      </c>
      <c r="J10" s="50">
        <v>12</v>
      </c>
      <c r="K10" s="91">
        <f>J10*340/1000</f>
        <v>4.08</v>
      </c>
      <c r="L10" s="129"/>
      <c r="M10" s="96"/>
      <c r="N10" s="57"/>
      <c r="O10" s="50"/>
      <c r="P10" s="50"/>
      <c r="Q10" s="129"/>
      <c r="R10" s="96"/>
      <c r="S10" s="57" t="s">
        <v>179</v>
      </c>
      <c r="T10" s="50">
        <v>0.2</v>
      </c>
      <c r="U10" s="50">
        <v>0.2</v>
      </c>
      <c r="V10" s="129"/>
      <c r="W10" s="96"/>
      <c r="X10" s="39" t="s">
        <v>125</v>
      </c>
      <c r="Y10" s="50">
        <v>20</v>
      </c>
      <c r="Z10" s="91">
        <f>Y10*340/1000</f>
        <v>6.8</v>
      </c>
    </row>
    <row r="11" spans="1:27" s="15" customFormat="1" ht="16.2">
      <c r="A11" s="97"/>
      <c r="B11" s="101"/>
      <c r="C11" s="96"/>
      <c r="D11" s="46"/>
      <c r="E11" s="50"/>
      <c r="F11" s="50"/>
      <c r="G11" s="142"/>
      <c r="H11" s="96"/>
      <c r="I11" s="46" t="s">
        <v>139</v>
      </c>
      <c r="J11" s="50">
        <v>1</v>
      </c>
      <c r="K11" s="50">
        <v>1</v>
      </c>
      <c r="L11" s="129"/>
      <c r="M11" s="96"/>
      <c r="N11" s="57"/>
      <c r="O11" s="50"/>
      <c r="P11" s="50"/>
      <c r="Q11" s="129"/>
      <c r="R11" s="96"/>
      <c r="S11" s="57"/>
      <c r="T11" s="50"/>
      <c r="U11" s="50"/>
      <c r="V11" s="129"/>
      <c r="W11" s="96"/>
      <c r="X11" s="39" t="s">
        <v>119</v>
      </c>
      <c r="Y11" s="50">
        <v>40</v>
      </c>
      <c r="Z11" s="91">
        <f>Y11*340/1000</f>
        <v>13.6</v>
      </c>
      <c r="AA11" s="16"/>
    </row>
    <row r="12" spans="1:27" s="15" customFormat="1" ht="16.2">
      <c r="A12" s="97"/>
      <c r="B12" s="101"/>
      <c r="C12" s="96"/>
      <c r="D12" s="46"/>
      <c r="E12" s="50"/>
      <c r="F12" s="50"/>
      <c r="G12" s="142"/>
      <c r="H12" s="96"/>
      <c r="I12" s="46"/>
      <c r="J12" s="50"/>
      <c r="K12" s="50"/>
      <c r="L12" s="129"/>
      <c r="M12" s="96"/>
      <c r="N12" s="57"/>
      <c r="O12" s="50"/>
      <c r="P12" s="50"/>
      <c r="Q12" s="129"/>
      <c r="R12" s="96"/>
      <c r="S12" s="57"/>
      <c r="T12" s="50"/>
      <c r="U12" s="50"/>
      <c r="V12" s="129"/>
      <c r="W12" s="96"/>
      <c r="X12" s="39"/>
      <c r="Y12" s="50"/>
      <c r="Z12" s="50"/>
    </row>
    <row r="13" spans="1:27" s="15" customFormat="1" ht="16.2">
      <c r="A13" s="97"/>
      <c r="B13" s="101"/>
      <c r="C13" s="96"/>
      <c r="D13" s="46"/>
      <c r="E13" s="50"/>
      <c r="F13" s="50"/>
      <c r="G13" s="142"/>
      <c r="H13" s="96"/>
      <c r="I13" s="46"/>
      <c r="J13" s="50"/>
      <c r="K13" s="50"/>
      <c r="L13" s="130"/>
      <c r="M13" s="96"/>
      <c r="N13" s="57"/>
      <c r="O13" s="50"/>
      <c r="P13" s="50"/>
      <c r="Q13" s="130"/>
      <c r="R13" s="96"/>
      <c r="S13" s="57"/>
      <c r="T13" s="50"/>
      <c r="U13" s="50"/>
      <c r="V13" s="130"/>
      <c r="W13" s="96"/>
      <c r="X13" s="39"/>
      <c r="Y13" s="50"/>
      <c r="Z13" s="50"/>
    </row>
    <row r="14" spans="1:27" s="15" customFormat="1" ht="15.75" customHeight="1">
      <c r="A14" s="97" t="s">
        <v>23</v>
      </c>
      <c r="B14" s="101" t="s">
        <v>201</v>
      </c>
      <c r="C14" s="96" t="str">
        <f>葷食菜單!E9</f>
        <v>嫩炒海帶根</v>
      </c>
      <c r="D14" s="46" t="s">
        <v>121</v>
      </c>
      <c r="E14" s="50">
        <v>6</v>
      </c>
      <c r="F14" s="91">
        <f>E14*340/1000</f>
        <v>2.04</v>
      </c>
      <c r="G14" s="144" t="s">
        <v>206</v>
      </c>
      <c r="H14" s="96" t="str">
        <f>葷食菜單!E10</f>
        <v>茶葉蛋×1</v>
      </c>
      <c r="I14" s="46" t="s">
        <v>169</v>
      </c>
      <c r="J14" s="50">
        <v>65</v>
      </c>
      <c r="K14" s="91">
        <f>J14*340/1000</f>
        <v>22.1</v>
      </c>
      <c r="L14" s="128" t="s">
        <v>202</v>
      </c>
      <c r="M14" s="96" t="str">
        <f>葷食菜單!E11</f>
        <v>蔥燒豆腐</v>
      </c>
      <c r="N14" s="57" t="s">
        <v>141</v>
      </c>
      <c r="O14" s="50">
        <v>60</v>
      </c>
      <c r="P14" s="91">
        <f>O14*340/1000</f>
        <v>20.399999999999999</v>
      </c>
      <c r="Q14" s="128" t="s">
        <v>201</v>
      </c>
      <c r="R14" s="96" t="str">
        <f>葷食菜單!E12</f>
        <v>泡菜起司年糕</v>
      </c>
      <c r="S14" s="57" t="s">
        <v>180</v>
      </c>
      <c r="T14" s="50">
        <v>19</v>
      </c>
      <c r="U14" s="91">
        <f>T14*340/1000</f>
        <v>6.46</v>
      </c>
      <c r="V14" s="128" t="s">
        <v>207</v>
      </c>
      <c r="W14" s="96" t="str">
        <f>葷食菜單!E13</f>
        <v>蒸 蛋</v>
      </c>
      <c r="X14" s="39" t="s">
        <v>147</v>
      </c>
      <c r="Y14" s="50">
        <v>48</v>
      </c>
      <c r="Z14" s="91">
        <f>Y14*340/1000</f>
        <v>16.32</v>
      </c>
    </row>
    <row r="15" spans="1:27" s="15" customFormat="1" ht="16.5" customHeight="1">
      <c r="A15" s="97"/>
      <c r="B15" s="101"/>
      <c r="C15" s="96"/>
      <c r="D15" s="46" t="s">
        <v>122</v>
      </c>
      <c r="E15" s="50">
        <v>15</v>
      </c>
      <c r="F15" s="91">
        <f>E15*340/1000</f>
        <v>5.0999999999999996</v>
      </c>
      <c r="G15" s="144"/>
      <c r="H15" s="96"/>
      <c r="I15" s="46"/>
      <c r="J15" s="50"/>
      <c r="K15" s="50"/>
      <c r="L15" s="129"/>
      <c r="M15" s="96"/>
      <c r="N15" s="57" t="s">
        <v>174</v>
      </c>
      <c r="O15" s="50">
        <v>8</v>
      </c>
      <c r="P15" s="91">
        <f>O15*340/1000</f>
        <v>2.72</v>
      </c>
      <c r="Q15" s="129"/>
      <c r="R15" s="96"/>
      <c r="S15" s="57" t="s">
        <v>181</v>
      </c>
      <c r="T15" s="50">
        <v>20</v>
      </c>
      <c r="U15" s="91">
        <f>T15*340/1000</f>
        <v>6.8</v>
      </c>
      <c r="V15" s="129"/>
      <c r="W15" s="96"/>
      <c r="X15" s="39" t="s">
        <v>142</v>
      </c>
      <c r="Y15" s="50">
        <v>1</v>
      </c>
      <c r="Z15" s="50">
        <v>1</v>
      </c>
    </row>
    <row r="16" spans="1:27" s="15" customFormat="1" ht="16.2">
      <c r="A16" s="97"/>
      <c r="B16" s="101"/>
      <c r="C16" s="96"/>
      <c r="D16" s="46" t="s">
        <v>165</v>
      </c>
      <c r="E16" s="50">
        <v>32</v>
      </c>
      <c r="F16" s="91">
        <f>E16*340/1000</f>
        <v>10.88</v>
      </c>
      <c r="G16" s="144"/>
      <c r="H16" s="96"/>
      <c r="I16" s="46"/>
      <c r="J16" s="50"/>
      <c r="K16" s="50"/>
      <c r="L16" s="129"/>
      <c r="M16" s="96"/>
      <c r="N16" s="57" t="s">
        <v>148</v>
      </c>
      <c r="O16" s="50">
        <v>1</v>
      </c>
      <c r="P16" s="50">
        <v>1</v>
      </c>
      <c r="Q16" s="129"/>
      <c r="R16" s="96"/>
      <c r="S16" s="57" t="s">
        <v>182</v>
      </c>
      <c r="T16" s="50">
        <v>45</v>
      </c>
      <c r="U16" s="91">
        <f>T16*340/1000</f>
        <v>15.3</v>
      </c>
      <c r="V16" s="129"/>
      <c r="W16" s="96"/>
      <c r="X16" s="39"/>
      <c r="Y16" s="50"/>
      <c r="Z16" s="50"/>
    </row>
    <row r="17" spans="1:26" s="15" customFormat="1" ht="16.2">
      <c r="A17" s="97"/>
      <c r="B17" s="101"/>
      <c r="C17" s="96"/>
      <c r="D17" s="46" t="s">
        <v>125</v>
      </c>
      <c r="E17" s="50">
        <v>5</v>
      </c>
      <c r="F17" s="91">
        <f>E17*340/1000</f>
        <v>1.7</v>
      </c>
      <c r="G17" s="144"/>
      <c r="H17" s="96"/>
      <c r="I17" s="46"/>
      <c r="J17" s="50"/>
      <c r="K17" s="50"/>
      <c r="L17" s="129"/>
      <c r="M17" s="96"/>
      <c r="N17" s="57" t="s">
        <v>125</v>
      </c>
      <c r="O17" s="50">
        <v>15</v>
      </c>
      <c r="P17" s="91">
        <f>O17*340/1000</f>
        <v>5.0999999999999996</v>
      </c>
      <c r="Q17" s="129"/>
      <c r="R17" s="96"/>
      <c r="S17" s="57" t="s">
        <v>125</v>
      </c>
      <c r="T17" s="50">
        <v>8</v>
      </c>
      <c r="U17" s="91">
        <f>T17*340/1000</f>
        <v>2.72</v>
      </c>
      <c r="V17" s="129"/>
      <c r="W17" s="96"/>
      <c r="X17" s="39"/>
      <c r="Y17" s="50"/>
      <c r="Z17" s="50"/>
    </row>
    <row r="18" spans="1:26" s="15" customFormat="1" ht="16.2">
      <c r="A18" s="97"/>
      <c r="B18" s="101"/>
      <c r="C18" s="96"/>
      <c r="D18" s="46"/>
      <c r="E18" s="50"/>
      <c r="F18" s="50"/>
      <c r="G18" s="144"/>
      <c r="H18" s="96"/>
      <c r="I18" s="46"/>
      <c r="J18" s="50"/>
      <c r="K18" s="50"/>
      <c r="L18" s="129"/>
      <c r="M18" s="96"/>
      <c r="N18" s="57"/>
      <c r="O18" s="50"/>
      <c r="P18" s="50"/>
      <c r="Q18" s="129"/>
      <c r="R18" s="96"/>
      <c r="S18" s="57" t="s">
        <v>183</v>
      </c>
      <c r="T18" s="50">
        <v>2</v>
      </c>
      <c r="U18" s="50">
        <v>2</v>
      </c>
      <c r="V18" s="129"/>
      <c r="W18" s="96"/>
      <c r="X18" s="39"/>
      <c r="Y18" s="50"/>
      <c r="Z18" s="50"/>
    </row>
    <row r="19" spans="1:26" s="15" customFormat="1" ht="16.2">
      <c r="A19" s="97"/>
      <c r="B19" s="101"/>
      <c r="C19" s="96"/>
      <c r="D19" s="46"/>
      <c r="E19" s="50"/>
      <c r="F19" s="50"/>
      <c r="G19" s="144"/>
      <c r="H19" s="96"/>
      <c r="I19" s="75"/>
      <c r="J19" s="50"/>
      <c r="K19" s="50"/>
      <c r="L19" s="130"/>
      <c r="M19" s="96"/>
      <c r="N19" s="57"/>
      <c r="O19" s="50"/>
      <c r="P19" s="50"/>
      <c r="Q19" s="130"/>
      <c r="R19" s="96"/>
      <c r="S19" s="57"/>
      <c r="T19" s="50"/>
      <c r="U19" s="50"/>
      <c r="V19" s="130"/>
      <c r="W19" s="96"/>
      <c r="X19" s="39"/>
      <c r="Y19" s="50"/>
      <c r="Z19" s="50"/>
    </row>
    <row r="20" spans="1:26" s="15" customFormat="1" ht="16.5" customHeight="1">
      <c r="A20" s="97" t="s">
        <v>24</v>
      </c>
      <c r="B20" s="101" t="s">
        <v>45</v>
      </c>
      <c r="C20" s="96" t="str">
        <f>葷食菜單!F9</f>
        <v>炒 菠 菜</v>
      </c>
      <c r="D20" s="46" t="s">
        <v>166</v>
      </c>
      <c r="E20" s="50">
        <v>68</v>
      </c>
      <c r="F20" s="91">
        <f>E20*340/1000</f>
        <v>23.12</v>
      </c>
      <c r="G20" s="131" t="s">
        <v>45</v>
      </c>
      <c r="H20" s="96" t="str">
        <f>葷食菜單!F10</f>
        <v>炒青花菜</v>
      </c>
      <c r="I20" s="46" t="s">
        <v>170</v>
      </c>
      <c r="J20" s="50">
        <v>78</v>
      </c>
      <c r="K20" s="91">
        <f>J20*340/1000</f>
        <v>26.52</v>
      </c>
      <c r="L20" s="131" t="s">
        <v>45</v>
      </c>
      <c r="M20" s="96" t="str">
        <f>葷食菜單!F11</f>
        <v>炒 菜 豆</v>
      </c>
      <c r="N20" s="57" t="s">
        <v>175</v>
      </c>
      <c r="O20" s="50">
        <v>78</v>
      </c>
      <c r="P20" s="91">
        <f>O20*340/1000</f>
        <v>26.52</v>
      </c>
      <c r="Q20" s="131" t="s">
        <v>45</v>
      </c>
      <c r="R20" s="96" t="str">
        <f>葷食菜單!F12</f>
        <v>有機蔬菜</v>
      </c>
      <c r="S20" s="32" t="s">
        <v>31</v>
      </c>
      <c r="T20" s="50">
        <v>68</v>
      </c>
      <c r="U20" s="91">
        <f>T20*340/1000</f>
        <v>23.12</v>
      </c>
      <c r="V20" s="131" t="s">
        <v>45</v>
      </c>
      <c r="W20" s="96" t="str">
        <f>葷食菜單!F13</f>
        <v>有機蔬菜</v>
      </c>
      <c r="X20" s="32" t="s">
        <v>31</v>
      </c>
      <c r="Y20" s="50">
        <v>68</v>
      </c>
      <c r="Z20" s="91">
        <f>Y20*340/1000</f>
        <v>23.12</v>
      </c>
    </row>
    <row r="21" spans="1:26" s="15" customFormat="1" ht="16.5" customHeight="1">
      <c r="A21" s="97"/>
      <c r="B21" s="101"/>
      <c r="C21" s="96"/>
      <c r="D21" s="46"/>
      <c r="E21" s="50"/>
      <c r="F21" s="50"/>
      <c r="G21" s="131"/>
      <c r="H21" s="96"/>
      <c r="I21" s="46"/>
      <c r="J21" s="50"/>
      <c r="K21" s="50"/>
      <c r="L21" s="131"/>
      <c r="M21" s="96"/>
      <c r="N21" s="57"/>
      <c r="O21" s="50"/>
      <c r="P21" s="50"/>
      <c r="Q21" s="131"/>
      <c r="R21" s="96"/>
      <c r="S21" s="57"/>
      <c r="T21" s="50"/>
      <c r="U21" s="50"/>
      <c r="V21" s="131"/>
      <c r="W21" s="96"/>
      <c r="X21" s="39"/>
      <c r="Y21" s="50"/>
      <c r="Z21" s="50"/>
    </row>
    <row r="22" spans="1:26" s="15" customFormat="1" ht="16.5" customHeight="1">
      <c r="A22" s="97"/>
      <c r="B22" s="101"/>
      <c r="C22" s="96"/>
      <c r="D22" s="46"/>
      <c r="E22" s="50"/>
      <c r="F22" s="50"/>
      <c r="G22" s="131"/>
      <c r="H22" s="96"/>
      <c r="I22" s="46"/>
      <c r="J22" s="50"/>
      <c r="K22" s="50"/>
      <c r="L22" s="131"/>
      <c r="M22" s="96"/>
      <c r="N22" s="57"/>
      <c r="O22" s="50"/>
      <c r="P22" s="50"/>
      <c r="Q22" s="131"/>
      <c r="R22" s="96"/>
      <c r="S22" s="57"/>
      <c r="T22" s="50"/>
      <c r="U22" s="50"/>
      <c r="V22" s="131"/>
      <c r="W22" s="96"/>
      <c r="X22" s="39"/>
      <c r="Y22" s="50"/>
      <c r="Z22" s="50"/>
    </row>
    <row r="23" spans="1:26" s="15" customFormat="1" ht="16.2">
      <c r="A23" s="97"/>
      <c r="B23" s="101"/>
      <c r="C23" s="96"/>
      <c r="D23" s="46"/>
      <c r="E23" s="50"/>
      <c r="F23" s="50"/>
      <c r="G23" s="131"/>
      <c r="H23" s="96"/>
      <c r="I23" s="46"/>
      <c r="J23" s="50"/>
      <c r="K23" s="50"/>
      <c r="L23" s="131"/>
      <c r="M23" s="96"/>
      <c r="N23" s="57"/>
      <c r="O23" s="50"/>
      <c r="P23" s="50"/>
      <c r="Q23" s="131"/>
      <c r="R23" s="96"/>
      <c r="S23" s="57"/>
      <c r="T23" s="50"/>
      <c r="U23" s="50"/>
      <c r="V23" s="131"/>
      <c r="W23" s="96"/>
      <c r="X23" s="39"/>
      <c r="Y23" s="50"/>
      <c r="Z23" s="50"/>
    </row>
    <row r="24" spans="1:26" s="15" customFormat="1" ht="15.75" customHeight="1">
      <c r="A24" s="97" t="s">
        <v>25</v>
      </c>
      <c r="B24" s="101" t="s">
        <v>44</v>
      </c>
      <c r="C24" s="96" t="str">
        <f>葷食菜單!G9</f>
        <v>蘿 蔔 湯</v>
      </c>
      <c r="D24" s="46" t="s">
        <v>119</v>
      </c>
      <c r="E24" s="50">
        <v>30</v>
      </c>
      <c r="F24" s="91">
        <f>E24*340/1000</f>
        <v>10.199999999999999</v>
      </c>
      <c r="G24" s="128" t="s">
        <v>43</v>
      </c>
      <c r="H24" s="96" t="str">
        <f>葷食菜單!G10</f>
        <v>藥膳排骨</v>
      </c>
      <c r="I24" s="46" t="s">
        <v>171</v>
      </c>
      <c r="J24" s="50">
        <v>18</v>
      </c>
      <c r="K24" s="91">
        <f>J24*340/1000</f>
        <v>6.12</v>
      </c>
      <c r="L24" s="128" t="s">
        <v>43</v>
      </c>
      <c r="M24" s="96" t="str">
        <f>葷食菜單!G11</f>
        <v>扁 蒲 湯</v>
      </c>
      <c r="N24" s="57" t="s">
        <v>176</v>
      </c>
      <c r="O24" s="50">
        <v>72</v>
      </c>
      <c r="P24" s="91">
        <f>O24*340/1000</f>
        <v>24.48</v>
      </c>
      <c r="Q24" s="128" t="s">
        <v>43</v>
      </c>
      <c r="R24" s="96" t="str">
        <f>葷食菜單!G12</f>
        <v>豆薯蛋花</v>
      </c>
      <c r="S24" s="57" t="s">
        <v>184</v>
      </c>
      <c r="T24" s="50">
        <v>25</v>
      </c>
      <c r="U24" s="91">
        <f>T24*340/1000</f>
        <v>8.5</v>
      </c>
      <c r="V24" s="128" t="s">
        <v>43</v>
      </c>
      <c r="W24" s="145" t="str">
        <f>葷食菜單!G13</f>
        <v>西谷米冬瓜露甜湯</v>
      </c>
      <c r="X24" s="39" t="s">
        <v>187</v>
      </c>
      <c r="Y24" s="50">
        <v>18</v>
      </c>
      <c r="Z24" s="91">
        <f>Y24*340/1000</f>
        <v>6.12</v>
      </c>
    </row>
    <row r="25" spans="1:26" s="15" customFormat="1" ht="15.75" customHeight="1">
      <c r="A25" s="97"/>
      <c r="B25" s="101"/>
      <c r="C25" s="96"/>
      <c r="D25" s="46"/>
      <c r="E25" s="50"/>
      <c r="F25" s="50"/>
      <c r="G25" s="129"/>
      <c r="H25" s="96"/>
      <c r="I25" s="46" t="s">
        <v>172</v>
      </c>
      <c r="J25" s="50">
        <v>1</v>
      </c>
      <c r="K25" s="50">
        <v>1</v>
      </c>
      <c r="L25" s="129"/>
      <c r="M25" s="96"/>
      <c r="N25" s="57"/>
      <c r="O25" s="50"/>
      <c r="P25" s="50"/>
      <c r="Q25" s="129"/>
      <c r="R25" s="96"/>
      <c r="S25" s="57" t="s">
        <v>147</v>
      </c>
      <c r="T25" s="50">
        <v>15</v>
      </c>
      <c r="U25" s="91">
        <f>T25*340/1000</f>
        <v>5.0999999999999996</v>
      </c>
      <c r="V25" s="129"/>
      <c r="W25" s="145"/>
      <c r="X25" s="39" t="s">
        <v>188</v>
      </c>
      <c r="Y25" s="50">
        <v>10</v>
      </c>
      <c r="Z25" s="91">
        <f>Y25*340/1000</f>
        <v>3.4</v>
      </c>
    </row>
    <row r="26" spans="1:26" s="15" customFormat="1" ht="16.2">
      <c r="A26" s="97"/>
      <c r="B26" s="101"/>
      <c r="C26" s="96"/>
      <c r="D26" s="59"/>
      <c r="E26" s="50"/>
      <c r="F26" s="50"/>
      <c r="G26" s="129"/>
      <c r="H26" s="96"/>
      <c r="I26" s="46" t="s">
        <v>173</v>
      </c>
      <c r="J26" s="50">
        <v>0.3</v>
      </c>
      <c r="K26" s="50">
        <v>0.3</v>
      </c>
      <c r="L26" s="129"/>
      <c r="M26" s="96"/>
      <c r="N26" s="57"/>
      <c r="O26" s="50"/>
      <c r="P26" s="50"/>
      <c r="Q26" s="129"/>
      <c r="R26" s="96"/>
      <c r="S26" s="57"/>
      <c r="T26" s="50"/>
      <c r="U26" s="50"/>
      <c r="V26" s="129"/>
      <c r="W26" s="145"/>
      <c r="X26" s="39"/>
      <c r="Y26" s="50"/>
      <c r="Z26" s="50"/>
    </row>
    <row r="27" spans="1:26" s="15" customFormat="1" ht="16.2">
      <c r="A27" s="97"/>
      <c r="B27" s="101"/>
      <c r="C27" s="96"/>
      <c r="D27" s="54"/>
      <c r="E27" s="50"/>
      <c r="F27" s="64"/>
      <c r="G27" s="130"/>
      <c r="H27" s="96"/>
      <c r="I27" s="39"/>
      <c r="J27" s="50"/>
      <c r="K27" s="67"/>
      <c r="L27" s="130"/>
      <c r="M27" s="96"/>
      <c r="N27" s="57"/>
      <c r="O27" s="50"/>
      <c r="P27" s="67"/>
      <c r="Q27" s="130"/>
      <c r="R27" s="96"/>
      <c r="S27" s="57"/>
      <c r="T27" s="50"/>
      <c r="U27" s="64"/>
      <c r="V27" s="130"/>
      <c r="W27" s="145"/>
      <c r="X27" s="39"/>
      <c r="Y27" s="50"/>
      <c r="Z27" s="50"/>
    </row>
    <row r="28" spans="1:26" s="19" customFormat="1" ht="18" customHeight="1">
      <c r="A28" s="18" t="s">
        <v>15</v>
      </c>
      <c r="B28" s="17"/>
      <c r="C28" s="40"/>
      <c r="D28" s="17"/>
      <c r="E28" s="17"/>
      <c r="F28" s="70"/>
      <c r="G28" s="78" t="s">
        <v>36</v>
      </c>
      <c r="H28" s="79" t="s">
        <v>36</v>
      </c>
      <c r="I28" s="40"/>
      <c r="J28" s="40"/>
      <c r="K28" s="68"/>
      <c r="L28" s="63"/>
      <c r="M28" s="40"/>
      <c r="N28" s="41"/>
      <c r="O28" s="40"/>
      <c r="P28" s="68"/>
      <c r="Q28" s="63"/>
      <c r="R28" s="40"/>
      <c r="S28" s="40"/>
      <c r="T28" s="40"/>
      <c r="U28" s="65"/>
      <c r="V28" s="63"/>
      <c r="W28" s="40"/>
      <c r="X28" s="41"/>
      <c r="Y28" s="40"/>
      <c r="Z28" s="42"/>
    </row>
    <row r="29" spans="1:26" s="19" customFormat="1" ht="18" customHeight="1">
      <c r="A29" s="18" t="s">
        <v>30</v>
      </c>
      <c r="B29" s="17"/>
      <c r="C29" s="40"/>
      <c r="D29" s="17"/>
      <c r="E29" s="17"/>
      <c r="F29" s="70"/>
      <c r="G29" s="78"/>
      <c r="H29" s="80"/>
      <c r="I29" s="41"/>
      <c r="J29" s="40"/>
      <c r="K29" s="68"/>
      <c r="L29" s="63"/>
      <c r="M29" s="40"/>
      <c r="N29" s="41"/>
      <c r="O29" s="40"/>
      <c r="P29" s="68"/>
      <c r="Q29" s="78" t="s">
        <v>209</v>
      </c>
      <c r="R29" s="80" t="s">
        <v>210</v>
      </c>
      <c r="S29" s="41"/>
      <c r="T29" s="40"/>
      <c r="U29" s="65"/>
      <c r="V29" s="63"/>
      <c r="W29" s="40"/>
      <c r="X29" s="41"/>
      <c r="Y29" s="40"/>
      <c r="Z29" s="42"/>
    </row>
    <row r="30" spans="1:26" s="19" customFormat="1" ht="19.95" customHeight="1">
      <c r="A30" s="95" t="s">
        <v>14</v>
      </c>
      <c r="B30" s="102" t="s">
        <v>37</v>
      </c>
      <c r="C30" s="99"/>
      <c r="D30" s="99"/>
      <c r="E30" s="100"/>
      <c r="F30" s="43">
        <v>5.5</v>
      </c>
      <c r="G30" s="98" t="s">
        <v>37</v>
      </c>
      <c r="H30" s="99"/>
      <c r="I30" s="99"/>
      <c r="J30" s="100"/>
      <c r="K30" s="43">
        <v>5.5</v>
      </c>
      <c r="L30" s="98" t="s">
        <v>37</v>
      </c>
      <c r="M30" s="99"/>
      <c r="N30" s="99"/>
      <c r="O30" s="100"/>
      <c r="P30" s="43">
        <v>5.5</v>
      </c>
      <c r="Q30" s="98" t="s">
        <v>37</v>
      </c>
      <c r="R30" s="99"/>
      <c r="S30" s="99"/>
      <c r="T30" s="100"/>
      <c r="U30" s="43">
        <v>6.4</v>
      </c>
      <c r="V30" s="98" t="s">
        <v>37</v>
      </c>
      <c r="W30" s="99"/>
      <c r="X30" s="99"/>
      <c r="Y30" s="100"/>
      <c r="Z30" s="47">
        <v>6.7</v>
      </c>
    </row>
    <row r="31" spans="1:26" s="19" customFormat="1" ht="19.95" customHeight="1">
      <c r="A31" s="95"/>
      <c r="B31" s="102" t="s">
        <v>38</v>
      </c>
      <c r="C31" s="99"/>
      <c r="D31" s="99"/>
      <c r="E31" s="100"/>
      <c r="F31" s="43">
        <v>3</v>
      </c>
      <c r="G31" s="98" t="s">
        <v>38</v>
      </c>
      <c r="H31" s="99"/>
      <c r="I31" s="99"/>
      <c r="J31" s="100"/>
      <c r="K31" s="43">
        <v>3</v>
      </c>
      <c r="L31" s="98" t="s">
        <v>38</v>
      </c>
      <c r="M31" s="99"/>
      <c r="N31" s="99"/>
      <c r="O31" s="100"/>
      <c r="P31" s="43">
        <v>3</v>
      </c>
      <c r="Q31" s="98" t="s">
        <v>38</v>
      </c>
      <c r="R31" s="99"/>
      <c r="S31" s="99"/>
      <c r="T31" s="100"/>
      <c r="U31" s="43">
        <v>3</v>
      </c>
      <c r="V31" s="98" t="s">
        <v>38</v>
      </c>
      <c r="W31" s="99"/>
      <c r="X31" s="99"/>
      <c r="Y31" s="100"/>
      <c r="Z31" s="47">
        <v>3</v>
      </c>
    </row>
    <row r="32" spans="1:26" s="19" customFormat="1" ht="19.95" customHeight="1">
      <c r="A32" s="95"/>
      <c r="B32" s="102" t="s">
        <v>39</v>
      </c>
      <c r="C32" s="99"/>
      <c r="D32" s="99"/>
      <c r="E32" s="100"/>
      <c r="F32" s="43">
        <v>1.8</v>
      </c>
      <c r="G32" s="98" t="s">
        <v>39</v>
      </c>
      <c r="H32" s="99"/>
      <c r="I32" s="99"/>
      <c r="J32" s="100"/>
      <c r="K32" s="43">
        <v>0.9</v>
      </c>
      <c r="L32" s="98" t="s">
        <v>39</v>
      </c>
      <c r="M32" s="99"/>
      <c r="N32" s="99"/>
      <c r="O32" s="100"/>
      <c r="P32" s="43">
        <v>1.7</v>
      </c>
      <c r="Q32" s="98" t="s">
        <v>39</v>
      </c>
      <c r="R32" s="99"/>
      <c r="S32" s="99"/>
      <c r="T32" s="100"/>
      <c r="U32" s="43">
        <v>1.7</v>
      </c>
      <c r="V32" s="98" t="s">
        <v>39</v>
      </c>
      <c r="W32" s="99"/>
      <c r="X32" s="99"/>
      <c r="Y32" s="100"/>
      <c r="Z32" s="47">
        <v>1.3</v>
      </c>
    </row>
    <row r="33" spans="1:36" s="19" customFormat="1" ht="19.95" customHeight="1">
      <c r="A33" s="95"/>
      <c r="B33" s="102" t="s">
        <v>40</v>
      </c>
      <c r="C33" s="99"/>
      <c r="D33" s="99"/>
      <c r="E33" s="100"/>
      <c r="F33" s="43">
        <v>0</v>
      </c>
      <c r="G33" s="98" t="s">
        <v>40</v>
      </c>
      <c r="H33" s="99"/>
      <c r="I33" s="99"/>
      <c r="J33" s="100"/>
      <c r="K33" s="43">
        <v>0</v>
      </c>
      <c r="L33" s="98" t="s">
        <v>40</v>
      </c>
      <c r="M33" s="99"/>
      <c r="N33" s="99"/>
      <c r="O33" s="100"/>
      <c r="P33" s="43">
        <v>0</v>
      </c>
      <c r="Q33" s="98" t="s">
        <v>40</v>
      </c>
      <c r="R33" s="99"/>
      <c r="S33" s="99"/>
      <c r="T33" s="100"/>
      <c r="U33" s="43">
        <v>1</v>
      </c>
      <c r="V33" s="98" t="s">
        <v>40</v>
      </c>
      <c r="W33" s="99"/>
      <c r="X33" s="99"/>
      <c r="Y33" s="100"/>
      <c r="Z33" s="47">
        <v>0</v>
      </c>
    </row>
    <row r="34" spans="1:36" s="19" customFormat="1" ht="19.95" customHeight="1">
      <c r="A34" s="95"/>
      <c r="B34" s="102" t="s">
        <v>41</v>
      </c>
      <c r="C34" s="99"/>
      <c r="D34" s="99"/>
      <c r="E34" s="100"/>
      <c r="F34" s="43">
        <v>0</v>
      </c>
      <c r="G34" s="98" t="s">
        <v>41</v>
      </c>
      <c r="H34" s="99"/>
      <c r="I34" s="99"/>
      <c r="J34" s="100"/>
      <c r="K34" s="43">
        <v>1</v>
      </c>
      <c r="L34" s="98" t="s">
        <v>41</v>
      </c>
      <c r="M34" s="99"/>
      <c r="N34" s="99"/>
      <c r="O34" s="100"/>
      <c r="P34" s="43">
        <v>0</v>
      </c>
      <c r="Q34" s="98" t="s">
        <v>41</v>
      </c>
      <c r="R34" s="99"/>
      <c r="S34" s="99"/>
      <c r="T34" s="100"/>
      <c r="U34" s="43">
        <v>0</v>
      </c>
      <c r="V34" s="98" t="s">
        <v>41</v>
      </c>
      <c r="W34" s="99"/>
      <c r="X34" s="99"/>
      <c r="Y34" s="100"/>
      <c r="Z34" s="47">
        <v>0</v>
      </c>
    </row>
    <row r="35" spans="1:36" s="19" customFormat="1" ht="19.95" customHeight="1">
      <c r="A35" s="95"/>
      <c r="B35" s="102" t="s">
        <v>42</v>
      </c>
      <c r="C35" s="99"/>
      <c r="D35" s="99"/>
      <c r="E35" s="100"/>
      <c r="F35" s="43">
        <v>2.5</v>
      </c>
      <c r="G35" s="98" t="s">
        <v>42</v>
      </c>
      <c r="H35" s="99"/>
      <c r="I35" s="99"/>
      <c r="J35" s="100"/>
      <c r="K35" s="43">
        <v>2.5</v>
      </c>
      <c r="L35" s="98" t="s">
        <v>42</v>
      </c>
      <c r="M35" s="99"/>
      <c r="N35" s="99"/>
      <c r="O35" s="100"/>
      <c r="P35" s="43">
        <v>3</v>
      </c>
      <c r="Q35" s="98" t="s">
        <v>42</v>
      </c>
      <c r="R35" s="99"/>
      <c r="S35" s="99"/>
      <c r="T35" s="100"/>
      <c r="U35" s="43">
        <v>2.2999999999999998</v>
      </c>
      <c r="V35" s="98" t="s">
        <v>42</v>
      </c>
      <c r="W35" s="99"/>
      <c r="X35" s="99"/>
      <c r="Y35" s="100"/>
      <c r="Z35" s="47">
        <v>3</v>
      </c>
    </row>
    <row r="36" spans="1:36" s="19" customFormat="1" ht="19.5" customHeight="1">
      <c r="A36" s="95"/>
      <c r="B36" s="102" t="s">
        <v>13</v>
      </c>
      <c r="C36" s="99"/>
      <c r="D36" s="99"/>
      <c r="E36" s="100"/>
      <c r="F36" s="44">
        <f>F30*68+F31*45+F32*25+F34*60+F35*75+F33*130</f>
        <v>741.5</v>
      </c>
      <c r="G36" s="98" t="s">
        <v>13</v>
      </c>
      <c r="H36" s="99"/>
      <c r="I36" s="99"/>
      <c r="J36" s="100"/>
      <c r="K36" s="44">
        <f>K30*68+K31*45+K32*25+K34*60+K35*75+K33*130</f>
        <v>779</v>
      </c>
      <c r="L36" s="98" t="s">
        <v>13</v>
      </c>
      <c r="M36" s="99"/>
      <c r="N36" s="99"/>
      <c r="O36" s="100"/>
      <c r="P36" s="44">
        <f>P30*68+P31*45+P32*25+P34*60+P35*75+P33*130</f>
        <v>776.5</v>
      </c>
      <c r="Q36" s="98" t="s">
        <v>13</v>
      </c>
      <c r="R36" s="99"/>
      <c r="S36" s="99"/>
      <c r="T36" s="100"/>
      <c r="U36" s="44">
        <f>U30*68+U31*45+U32*25+U34*60+U35*75+U33*130</f>
        <v>915.2</v>
      </c>
      <c r="V36" s="98" t="s">
        <v>13</v>
      </c>
      <c r="W36" s="99"/>
      <c r="X36" s="99"/>
      <c r="Y36" s="100"/>
      <c r="Z36" s="48">
        <f>Z30*68+Z31*45+Z32*25+Z34*60+Z35*75+Z33*130</f>
        <v>848.1</v>
      </c>
    </row>
    <row r="37" spans="1:36" s="19" customFormat="1" ht="26.25" customHeight="1">
      <c r="A37" s="124" t="s">
        <v>12</v>
      </c>
      <c r="B37" s="124"/>
      <c r="C37" s="132"/>
      <c r="D37" s="133"/>
      <c r="E37" s="133"/>
      <c r="F37" s="133"/>
      <c r="G37" s="123" t="s">
        <v>12</v>
      </c>
      <c r="H37" s="124"/>
      <c r="I37" s="132"/>
      <c r="J37" s="133"/>
      <c r="K37" s="135"/>
      <c r="L37" s="123" t="s">
        <v>12</v>
      </c>
      <c r="M37" s="124"/>
      <c r="N37" s="132"/>
      <c r="O37" s="133"/>
      <c r="P37" s="135"/>
      <c r="Q37" s="123" t="s">
        <v>12</v>
      </c>
      <c r="R37" s="124"/>
      <c r="S37" s="132"/>
      <c r="T37" s="133"/>
      <c r="U37" s="133"/>
      <c r="V37" s="123" t="s">
        <v>12</v>
      </c>
      <c r="W37" s="124"/>
      <c r="X37" s="132"/>
      <c r="Y37" s="133"/>
      <c r="Z37" s="134"/>
      <c r="AI37" s="21"/>
      <c r="AJ37" s="20"/>
    </row>
    <row r="38" spans="1:36" s="19" customFormat="1" ht="24.75" customHeight="1">
      <c r="A38" s="22" t="s">
        <v>11</v>
      </c>
      <c r="B38" s="22"/>
      <c r="C38" s="21"/>
      <c r="H38" s="23" t="s">
        <v>10</v>
      </c>
      <c r="I38" s="23"/>
      <c r="L38" s="23"/>
      <c r="M38" s="23"/>
      <c r="O38" s="23" t="s">
        <v>9</v>
      </c>
      <c r="P38" s="23"/>
      <c r="Q38" s="23"/>
      <c r="R38" s="23"/>
      <c r="U38" s="23" t="s">
        <v>8</v>
      </c>
      <c r="V38" s="23"/>
      <c r="W38" s="23"/>
    </row>
  </sheetData>
  <mergeCells count="114">
    <mergeCell ref="N37:P37"/>
    <mergeCell ref="Q37:R37"/>
    <mergeCell ref="S37:U37"/>
    <mergeCell ref="V37:W37"/>
    <mergeCell ref="X37:Z37"/>
    <mergeCell ref="H1:L1"/>
    <mergeCell ref="M1:N1"/>
    <mergeCell ref="O1:P1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B34:E34"/>
    <mergeCell ref="G34:J34"/>
    <mergeCell ref="L34:O34"/>
    <mergeCell ref="Q34:T34"/>
    <mergeCell ref="V34:Y34"/>
    <mergeCell ref="B35:E35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V24:V27"/>
    <mergeCell ref="W24:W27"/>
    <mergeCell ref="A30:A36"/>
    <mergeCell ref="B30:E30"/>
    <mergeCell ref="G30:J30"/>
    <mergeCell ref="L30:O30"/>
    <mergeCell ref="Q30:T30"/>
    <mergeCell ref="A24:A27"/>
    <mergeCell ref="B24:B27"/>
    <mergeCell ref="C24:C27"/>
    <mergeCell ref="G24:G27"/>
    <mergeCell ref="H24:H27"/>
    <mergeCell ref="L24:L27"/>
    <mergeCell ref="G35:J35"/>
    <mergeCell ref="L35:O35"/>
    <mergeCell ref="Q35:T35"/>
    <mergeCell ref="L20:L23"/>
    <mergeCell ref="M20:M23"/>
    <mergeCell ref="Q20:Q23"/>
    <mergeCell ref="R20:R23"/>
    <mergeCell ref="V20:V23"/>
    <mergeCell ref="W20:W23"/>
    <mergeCell ref="M14:M19"/>
    <mergeCell ref="Q14:Q19"/>
    <mergeCell ref="R14:R19"/>
    <mergeCell ref="V14:V19"/>
    <mergeCell ref="W14:W19"/>
    <mergeCell ref="L14:L19"/>
    <mergeCell ref="A20:A23"/>
    <mergeCell ref="B20:B23"/>
    <mergeCell ref="C20:C23"/>
    <mergeCell ref="G20:G23"/>
    <mergeCell ref="H20:H23"/>
    <mergeCell ref="A14:A19"/>
    <mergeCell ref="B14:B19"/>
    <mergeCell ref="C14:C19"/>
    <mergeCell ref="G14:G19"/>
    <mergeCell ref="H14:H19"/>
    <mergeCell ref="V5:W7"/>
    <mergeCell ref="A8:A13"/>
    <mergeCell ref="B8:B13"/>
    <mergeCell ref="C8:C13"/>
    <mergeCell ref="L8:L13"/>
    <mergeCell ref="M8:M13"/>
    <mergeCell ref="Q8:Q13"/>
    <mergeCell ref="R8:R13"/>
    <mergeCell ref="V8:V13"/>
    <mergeCell ref="W8:W13"/>
    <mergeCell ref="A5:A7"/>
    <mergeCell ref="B5:C7"/>
    <mergeCell ref="G5:G13"/>
    <mergeCell ref="H5:H13"/>
    <mergeCell ref="L5:M7"/>
    <mergeCell ref="Q5:R7"/>
    <mergeCell ref="V3:X3"/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01BE-3C56-445D-856A-7D2D268EE8C6}">
  <sheetPr>
    <pageSetUpPr fitToPage="1"/>
  </sheetPr>
  <dimension ref="A1:AJ38"/>
  <sheetViews>
    <sheetView tabSelected="1" topLeftCell="A2" zoomScale="60" zoomScaleNormal="60" workbookViewId="0">
      <selection activeCell="J7" sqref="J7"/>
    </sheetView>
  </sheetViews>
  <sheetFormatPr defaultColWidth="9" defaultRowHeight="13.8"/>
  <cols>
    <col min="1" max="2" width="6.44140625" style="15" customWidth="1"/>
    <col min="3" max="6" width="7.77734375" style="15" customWidth="1"/>
    <col min="7" max="7" width="6.44140625" style="15" customWidth="1"/>
    <col min="8" max="11" width="7.77734375" style="15" customWidth="1"/>
    <col min="12" max="12" width="6.44140625" style="45" customWidth="1"/>
    <col min="13" max="16" width="7.77734375" style="15" customWidth="1"/>
    <col min="17" max="17" width="6.44140625" style="45" customWidth="1"/>
    <col min="18" max="21" width="7.77734375" style="15" customWidth="1"/>
    <col min="22" max="22" width="6.44140625" style="45" customWidth="1"/>
    <col min="23" max="26" width="7.77734375" style="15" customWidth="1"/>
    <col min="27" max="16384" width="9" style="11"/>
  </cols>
  <sheetData>
    <row r="1" spans="1:27" ht="24.6">
      <c r="A1" s="71"/>
      <c r="B1" s="71"/>
      <c r="C1" s="72"/>
      <c r="D1" s="72"/>
      <c r="E1" s="72"/>
      <c r="F1" s="72"/>
      <c r="G1" s="72"/>
      <c r="H1" s="137" t="str">
        <f>葷食菜單!A1</f>
        <v>屏東縣立萬新國民中學</v>
      </c>
      <c r="I1" s="137"/>
      <c r="J1" s="137"/>
      <c r="K1" s="137"/>
      <c r="L1" s="137"/>
      <c r="M1" s="136" t="str">
        <f>葷食菜單!E1</f>
        <v>115年</v>
      </c>
      <c r="N1" s="136"/>
      <c r="O1" s="136" t="str">
        <f>葷食菜單!F1</f>
        <v>1月份</v>
      </c>
      <c r="P1" s="136"/>
      <c r="Q1" s="73" t="s">
        <v>50</v>
      </c>
      <c r="R1" s="73"/>
      <c r="S1" s="72"/>
      <c r="T1" s="72"/>
      <c r="U1" s="72"/>
      <c r="V1" s="72"/>
      <c r="W1" s="72"/>
      <c r="X1" s="72"/>
      <c r="Y1" s="72"/>
      <c r="Z1" s="72"/>
    </row>
    <row r="2" spans="1:27" ht="21">
      <c r="A2" s="38" t="s">
        <v>220</v>
      </c>
      <c r="B2" s="38"/>
      <c r="C2" s="24"/>
      <c r="D2" s="24"/>
      <c r="E2" s="24"/>
      <c r="F2" s="24"/>
      <c r="G2" s="24"/>
      <c r="H2" s="24"/>
      <c r="I2" s="12"/>
      <c r="J2" s="12"/>
      <c r="K2" s="12"/>
      <c r="L2" s="12"/>
      <c r="M2" s="12"/>
      <c r="N2" s="12" t="s">
        <v>16</v>
      </c>
      <c r="O2" s="12"/>
      <c r="P2" s="12"/>
      <c r="Q2" s="12"/>
      <c r="R2" s="12"/>
      <c r="S2" s="103" t="s">
        <v>17</v>
      </c>
      <c r="T2" s="103"/>
      <c r="U2" s="103"/>
      <c r="V2" s="103"/>
      <c r="W2" s="103"/>
      <c r="X2" s="103"/>
      <c r="Y2" s="103"/>
      <c r="Z2" s="103"/>
    </row>
    <row r="3" spans="1:27" ht="16.2">
      <c r="A3" s="86" t="s">
        <v>1</v>
      </c>
      <c r="B3" s="154">
        <f>葷食菜單!A14</f>
        <v>46041</v>
      </c>
      <c r="C3" s="147"/>
      <c r="D3" s="148"/>
      <c r="E3" s="149">
        <f>B3</f>
        <v>46041</v>
      </c>
      <c r="F3" s="155"/>
      <c r="G3" s="146">
        <f>B3+1</f>
        <v>46042</v>
      </c>
      <c r="H3" s="147"/>
      <c r="I3" s="148"/>
      <c r="J3" s="149">
        <f>G3</f>
        <v>46042</v>
      </c>
      <c r="K3" s="156"/>
      <c r="L3" s="146">
        <f>G3+1</f>
        <v>46043</v>
      </c>
      <c r="M3" s="147"/>
      <c r="N3" s="148"/>
      <c r="O3" s="149">
        <f>L3</f>
        <v>46043</v>
      </c>
      <c r="P3" s="156"/>
      <c r="Q3" s="146">
        <f>L3+1</f>
        <v>46044</v>
      </c>
      <c r="R3" s="147"/>
      <c r="S3" s="148"/>
      <c r="T3" s="149">
        <f>Q3</f>
        <v>46044</v>
      </c>
      <c r="U3" s="155"/>
      <c r="V3" s="146">
        <f>Q3+1</f>
        <v>46045</v>
      </c>
      <c r="W3" s="147"/>
      <c r="X3" s="148"/>
      <c r="Y3" s="149">
        <f>V3</f>
        <v>46045</v>
      </c>
      <c r="Z3" s="150"/>
    </row>
    <row r="4" spans="1:27" s="13" customFormat="1" ht="16.2">
      <c r="A4" s="86" t="s">
        <v>211</v>
      </c>
      <c r="B4" s="151" t="s">
        <v>212</v>
      </c>
      <c r="C4" s="151"/>
      <c r="D4" s="87" t="s">
        <v>213</v>
      </c>
      <c r="E4" s="88" t="s">
        <v>214</v>
      </c>
      <c r="F4" s="89" t="s">
        <v>215</v>
      </c>
      <c r="G4" s="152" t="s">
        <v>212</v>
      </c>
      <c r="H4" s="153"/>
      <c r="I4" s="87" t="s">
        <v>213</v>
      </c>
      <c r="J4" s="88" t="s">
        <v>214</v>
      </c>
      <c r="K4" s="90" t="s">
        <v>215</v>
      </c>
      <c r="L4" s="152" t="s">
        <v>212</v>
      </c>
      <c r="M4" s="153"/>
      <c r="N4" s="87" t="s">
        <v>213</v>
      </c>
      <c r="O4" s="88" t="s">
        <v>214</v>
      </c>
      <c r="P4" s="90" t="s">
        <v>215</v>
      </c>
      <c r="Q4" s="152" t="s">
        <v>212</v>
      </c>
      <c r="R4" s="153"/>
      <c r="S4" s="87" t="s">
        <v>213</v>
      </c>
      <c r="T4" s="88" t="s">
        <v>214</v>
      </c>
      <c r="U4" s="89" t="s">
        <v>215</v>
      </c>
      <c r="V4" s="152" t="s">
        <v>212</v>
      </c>
      <c r="W4" s="153"/>
      <c r="X4" s="87" t="s">
        <v>213</v>
      </c>
      <c r="Y4" s="88" t="s">
        <v>214</v>
      </c>
      <c r="Z4" s="87" t="s">
        <v>215</v>
      </c>
      <c r="AA4" s="14"/>
    </row>
    <row r="5" spans="1:27" s="13" customFormat="1" ht="16.5" customHeight="1">
      <c r="A5" s="163" t="s">
        <v>27</v>
      </c>
      <c r="B5" s="164" t="str">
        <f>葷食菜單!C14</f>
        <v>白米飯</v>
      </c>
      <c r="C5" s="164"/>
      <c r="D5" s="81" t="s">
        <v>115</v>
      </c>
      <c r="E5" s="50">
        <v>110</v>
      </c>
      <c r="F5" s="91">
        <f>E5*340/1000</f>
        <v>37.4</v>
      </c>
      <c r="G5" s="142" t="s">
        <v>43</v>
      </c>
      <c r="H5" s="164" t="str">
        <f>葷食菜單!D15</f>
        <v>皮蛋瘦肉粥</v>
      </c>
      <c r="I5" s="81" t="s">
        <v>131</v>
      </c>
      <c r="J5" s="50">
        <v>43</v>
      </c>
      <c r="K5" s="91">
        <f>J5*340/1000</f>
        <v>14.62</v>
      </c>
      <c r="L5" s="157" t="str">
        <f>葷食菜單!C16</f>
        <v>小米飯</v>
      </c>
      <c r="M5" s="158"/>
      <c r="N5" s="82" t="s">
        <v>115</v>
      </c>
      <c r="O5" s="50">
        <v>73</v>
      </c>
      <c r="P5" s="91">
        <f>O5*340/1000</f>
        <v>24.82</v>
      </c>
      <c r="Q5" s="157" t="str">
        <f>葷食菜單!C17</f>
        <v>麥片米飯</v>
      </c>
      <c r="R5" s="158"/>
      <c r="S5" s="82" t="s">
        <v>115</v>
      </c>
      <c r="T5" s="50">
        <v>73</v>
      </c>
      <c r="U5" s="91">
        <f>T5*340/1000</f>
        <v>24.82</v>
      </c>
      <c r="V5" s="157" t="str">
        <f>葷食菜單!C18</f>
        <v>芝麻米飯</v>
      </c>
      <c r="W5" s="158"/>
      <c r="X5" s="83" t="s">
        <v>115</v>
      </c>
      <c r="Y5" s="50">
        <v>110</v>
      </c>
      <c r="Z5" s="91">
        <f>Y5*340/1000</f>
        <v>37.4</v>
      </c>
      <c r="AA5" s="14"/>
    </row>
    <row r="6" spans="1:27" s="13" customFormat="1" ht="16.2">
      <c r="A6" s="163"/>
      <c r="B6" s="164"/>
      <c r="C6" s="164"/>
      <c r="D6" s="81"/>
      <c r="E6" s="50"/>
      <c r="F6" s="64"/>
      <c r="G6" s="142"/>
      <c r="H6" s="164"/>
      <c r="I6" s="81" t="s">
        <v>129</v>
      </c>
      <c r="J6" s="50">
        <v>80</v>
      </c>
      <c r="K6" s="91">
        <f>J6*340/1000</f>
        <v>27.2</v>
      </c>
      <c r="L6" s="159"/>
      <c r="M6" s="160"/>
      <c r="N6" s="82" t="s">
        <v>193</v>
      </c>
      <c r="O6" s="50">
        <v>37</v>
      </c>
      <c r="P6" s="91">
        <f>O6*340/1000</f>
        <v>12.58</v>
      </c>
      <c r="Q6" s="159"/>
      <c r="R6" s="160"/>
      <c r="S6" s="82" t="s">
        <v>196</v>
      </c>
      <c r="T6" s="50">
        <v>37</v>
      </c>
      <c r="U6" s="91">
        <f>T6*340/1000</f>
        <v>12.58</v>
      </c>
      <c r="V6" s="159"/>
      <c r="W6" s="160"/>
      <c r="X6" s="83" t="s">
        <v>116</v>
      </c>
      <c r="Y6" s="50">
        <v>1</v>
      </c>
      <c r="Z6" s="50">
        <v>1</v>
      </c>
      <c r="AA6" s="14"/>
    </row>
    <row r="7" spans="1:27" s="13" customFormat="1" ht="16.2" customHeight="1">
      <c r="A7" s="163"/>
      <c r="B7" s="164"/>
      <c r="C7" s="164"/>
      <c r="D7" s="81"/>
      <c r="E7" s="50"/>
      <c r="F7" s="64"/>
      <c r="G7" s="142"/>
      <c r="H7" s="164"/>
      <c r="I7" s="81" t="s">
        <v>125</v>
      </c>
      <c r="J7" s="50">
        <v>20</v>
      </c>
      <c r="K7" s="91">
        <f>J7*340/1000</f>
        <v>6.8</v>
      </c>
      <c r="L7" s="161"/>
      <c r="M7" s="162"/>
      <c r="N7" s="82"/>
      <c r="O7" s="50"/>
      <c r="P7" s="67"/>
      <c r="Q7" s="161"/>
      <c r="R7" s="162"/>
      <c r="S7" s="82"/>
      <c r="T7" s="50"/>
      <c r="U7" s="64"/>
      <c r="V7" s="161"/>
      <c r="W7" s="162"/>
      <c r="X7" s="83"/>
      <c r="Y7" s="50"/>
      <c r="Z7" s="50"/>
      <c r="AA7" s="14"/>
    </row>
    <row r="8" spans="1:27" s="15" customFormat="1" ht="16.2" customHeight="1">
      <c r="A8" s="163" t="s">
        <v>26</v>
      </c>
      <c r="B8" s="163" t="s">
        <v>202</v>
      </c>
      <c r="C8" s="164" t="str">
        <f>葷食菜單!D14</f>
        <v>紅燒雞丁</v>
      </c>
      <c r="D8" s="81" t="s">
        <v>128</v>
      </c>
      <c r="E8" s="50">
        <v>90</v>
      </c>
      <c r="F8" s="91">
        <f>E8*340/1000</f>
        <v>30.6</v>
      </c>
      <c r="G8" s="142"/>
      <c r="H8" s="164"/>
      <c r="I8" s="81" t="s">
        <v>235</v>
      </c>
      <c r="J8" s="50">
        <v>18</v>
      </c>
      <c r="K8" s="91">
        <f>J8*340/1000</f>
        <v>6.12</v>
      </c>
      <c r="L8" s="165" t="s">
        <v>203</v>
      </c>
      <c r="M8" s="164" t="str">
        <f>葷食菜單!D16</f>
        <v>豆 乳 雞</v>
      </c>
      <c r="N8" s="82" t="s">
        <v>128</v>
      </c>
      <c r="O8" s="50">
        <v>75</v>
      </c>
      <c r="P8" s="91">
        <f>O8*340/1000</f>
        <v>25.5</v>
      </c>
      <c r="Q8" s="165" t="s">
        <v>202</v>
      </c>
      <c r="R8" s="164" t="str">
        <f>葷食菜單!D17</f>
        <v>黑胡椒豬柳</v>
      </c>
      <c r="S8" s="82" t="s">
        <v>197</v>
      </c>
      <c r="T8" s="50">
        <v>70</v>
      </c>
      <c r="U8" s="91">
        <f>T8*340/1000</f>
        <v>23.8</v>
      </c>
      <c r="V8" s="168" t="s">
        <v>202</v>
      </c>
      <c r="W8" s="164" t="str">
        <f>葷食菜單!D18</f>
        <v>九層塔燒雞</v>
      </c>
      <c r="X8" s="83" t="s">
        <v>128</v>
      </c>
      <c r="Y8" s="50">
        <v>110</v>
      </c>
      <c r="Z8" s="91">
        <f>Y8*340/1000</f>
        <v>37.4</v>
      </c>
    </row>
    <row r="9" spans="1:27" s="15" customFormat="1" ht="16.2" customHeight="1">
      <c r="A9" s="163"/>
      <c r="B9" s="163"/>
      <c r="C9" s="164"/>
      <c r="D9" s="81" t="s">
        <v>134</v>
      </c>
      <c r="E9" s="50">
        <v>40</v>
      </c>
      <c r="F9" s="91">
        <f>E9*340/1000</f>
        <v>13.6</v>
      </c>
      <c r="G9" s="142"/>
      <c r="H9" s="164"/>
      <c r="I9" s="81" t="s">
        <v>115</v>
      </c>
      <c r="J9" s="50">
        <v>110</v>
      </c>
      <c r="K9" s="91">
        <f>J9*340/1000</f>
        <v>37.4</v>
      </c>
      <c r="L9" s="166"/>
      <c r="M9" s="164"/>
      <c r="N9" s="82" t="s">
        <v>233</v>
      </c>
      <c r="O9" s="50">
        <v>18</v>
      </c>
      <c r="P9" s="91">
        <f>O9*340/1000</f>
        <v>6.12</v>
      </c>
      <c r="Q9" s="166"/>
      <c r="R9" s="164"/>
      <c r="S9" s="82" t="s">
        <v>136</v>
      </c>
      <c r="T9" s="50">
        <v>40</v>
      </c>
      <c r="U9" s="91">
        <f>T9*340/1000</f>
        <v>13.6</v>
      </c>
      <c r="V9" s="168"/>
      <c r="W9" s="164"/>
      <c r="X9" s="83" t="s">
        <v>164</v>
      </c>
      <c r="Y9" s="50">
        <v>2</v>
      </c>
      <c r="Z9" s="50">
        <v>2</v>
      </c>
    </row>
    <row r="10" spans="1:27" s="15" customFormat="1" ht="16.2" customHeight="1">
      <c r="A10" s="163"/>
      <c r="B10" s="163"/>
      <c r="C10" s="164"/>
      <c r="D10" s="81"/>
      <c r="E10" s="50"/>
      <c r="F10" s="64"/>
      <c r="G10" s="142"/>
      <c r="H10" s="164"/>
      <c r="I10" s="81" t="s">
        <v>136</v>
      </c>
      <c r="J10" s="50">
        <v>10</v>
      </c>
      <c r="K10" s="91">
        <f>J10*340/1000</f>
        <v>3.4</v>
      </c>
      <c r="L10" s="166"/>
      <c r="M10" s="164"/>
      <c r="N10" s="82"/>
      <c r="O10" s="50"/>
      <c r="P10" s="67"/>
      <c r="Q10" s="166"/>
      <c r="R10" s="164"/>
      <c r="S10" s="82" t="s">
        <v>125</v>
      </c>
      <c r="T10" s="50">
        <v>10</v>
      </c>
      <c r="U10" s="91">
        <f>T10*340/1000</f>
        <v>3.4</v>
      </c>
      <c r="V10" s="168"/>
      <c r="W10" s="164"/>
      <c r="X10" s="83"/>
      <c r="Y10" s="50"/>
      <c r="Z10" s="50"/>
    </row>
    <row r="11" spans="1:27" s="15" customFormat="1" ht="16.2" customHeight="1">
      <c r="A11" s="163"/>
      <c r="B11" s="163"/>
      <c r="C11" s="164"/>
      <c r="D11" s="81"/>
      <c r="E11" s="50"/>
      <c r="F11" s="64"/>
      <c r="G11" s="142"/>
      <c r="H11" s="164"/>
      <c r="I11" s="81"/>
      <c r="J11" s="50"/>
      <c r="K11" s="67"/>
      <c r="L11" s="166"/>
      <c r="M11" s="164"/>
      <c r="N11" s="82"/>
      <c r="O11" s="50"/>
      <c r="P11" s="67"/>
      <c r="Q11" s="166"/>
      <c r="R11" s="164"/>
      <c r="S11" s="82"/>
      <c r="T11" s="50"/>
      <c r="U11" s="64"/>
      <c r="V11" s="168"/>
      <c r="W11" s="164"/>
      <c r="X11" s="83"/>
      <c r="Y11" s="50"/>
      <c r="Z11" s="50"/>
      <c r="AA11" s="16"/>
    </row>
    <row r="12" spans="1:27" s="15" customFormat="1" ht="16.2" customHeight="1">
      <c r="A12" s="163"/>
      <c r="B12" s="163"/>
      <c r="C12" s="164"/>
      <c r="D12" s="81"/>
      <c r="E12" s="50"/>
      <c r="F12" s="64"/>
      <c r="G12" s="142"/>
      <c r="H12" s="164"/>
      <c r="I12" s="81"/>
      <c r="J12" s="50"/>
      <c r="K12" s="91"/>
      <c r="L12" s="166"/>
      <c r="M12" s="164"/>
      <c r="N12" s="82"/>
      <c r="O12" s="50"/>
      <c r="P12" s="67"/>
      <c r="Q12" s="166"/>
      <c r="R12" s="164"/>
      <c r="S12" s="82"/>
      <c r="T12" s="50"/>
      <c r="U12" s="64"/>
      <c r="V12" s="168" t="s">
        <v>201</v>
      </c>
      <c r="W12" s="164" t="str">
        <f>葷食菜單!E18</f>
        <v>咖哩肉末</v>
      </c>
      <c r="X12" s="83" t="s">
        <v>152</v>
      </c>
      <c r="Y12" s="50">
        <v>35</v>
      </c>
      <c r="Z12" s="91">
        <f>Y12*340/1000</f>
        <v>11.9</v>
      </c>
    </row>
    <row r="13" spans="1:27" s="15" customFormat="1" ht="16.2" customHeight="1">
      <c r="A13" s="163"/>
      <c r="B13" s="163"/>
      <c r="C13" s="164"/>
      <c r="D13" s="81"/>
      <c r="E13" s="50"/>
      <c r="F13" s="64"/>
      <c r="G13" s="142"/>
      <c r="H13" s="164"/>
      <c r="I13" s="83"/>
      <c r="J13" s="50"/>
      <c r="K13" s="67"/>
      <c r="L13" s="167"/>
      <c r="M13" s="164"/>
      <c r="N13" s="82"/>
      <c r="O13" s="50"/>
      <c r="P13" s="67"/>
      <c r="Q13" s="167"/>
      <c r="R13" s="164"/>
      <c r="S13" s="82"/>
      <c r="T13" s="50"/>
      <c r="U13" s="64"/>
      <c r="V13" s="168"/>
      <c r="W13" s="164"/>
      <c r="X13" s="83" t="s">
        <v>125</v>
      </c>
      <c r="Y13" s="50">
        <v>20</v>
      </c>
      <c r="Z13" s="91">
        <f>Y13*340/1000</f>
        <v>6.8</v>
      </c>
    </row>
    <row r="14" spans="1:27" s="15" customFormat="1" ht="16.2" customHeight="1">
      <c r="A14" s="163" t="s">
        <v>216</v>
      </c>
      <c r="B14" s="163" t="s">
        <v>201</v>
      </c>
      <c r="C14" s="164" t="str">
        <f>葷食菜單!E14</f>
        <v>蕃茄炒蛋</v>
      </c>
      <c r="D14" s="81" t="s">
        <v>147</v>
      </c>
      <c r="E14" s="50">
        <v>38</v>
      </c>
      <c r="F14" s="91">
        <f>E14*340/1000</f>
        <v>12.92</v>
      </c>
      <c r="G14" s="169" t="s">
        <v>207</v>
      </c>
      <c r="H14" s="164" t="str">
        <f>葷食菜單!E15</f>
        <v>肉 包×1</v>
      </c>
      <c r="I14" s="83" t="s">
        <v>191</v>
      </c>
      <c r="J14" s="50">
        <v>70</v>
      </c>
      <c r="K14" s="91">
        <f>J14*340/1000</f>
        <v>23.8</v>
      </c>
      <c r="L14" s="165" t="s">
        <v>201</v>
      </c>
      <c r="M14" s="164" t="str">
        <f>葷食菜單!E16</f>
        <v>毛豆拌豆干</v>
      </c>
      <c r="N14" s="82" t="s">
        <v>194</v>
      </c>
      <c r="O14" s="50">
        <v>30</v>
      </c>
      <c r="P14" s="91">
        <f>O14*340/1000</f>
        <v>10.199999999999999</v>
      </c>
      <c r="Q14" s="165" t="s">
        <v>201</v>
      </c>
      <c r="R14" s="164" t="str">
        <f>葷食菜單!E17</f>
        <v>玉米炒蛋</v>
      </c>
      <c r="S14" s="82" t="s">
        <v>132</v>
      </c>
      <c r="T14" s="50">
        <v>38</v>
      </c>
      <c r="U14" s="91">
        <f>T14*340/1000</f>
        <v>12.92</v>
      </c>
      <c r="V14" s="168"/>
      <c r="W14" s="164"/>
      <c r="X14" s="83" t="s">
        <v>131</v>
      </c>
      <c r="Y14" s="50">
        <v>12</v>
      </c>
      <c r="Z14" s="91">
        <f>Y14*340/1000</f>
        <v>4.08</v>
      </c>
    </row>
    <row r="15" spans="1:27" s="15" customFormat="1" ht="16.2" customHeight="1">
      <c r="A15" s="163"/>
      <c r="B15" s="163"/>
      <c r="C15" s="164"/>
      <c r="D15" s="81" t="s">
        <v>156</v>
      </c>
      <c r="E15" s="50">
        <v>58</v>
      </c>
      <c r="F15" s="91">
        <f>E15*340/1000</f>
        <v>19.72</v>
      </c>
      <c r="G15" s="169"/>
      <c r="H15" s="164"/>
      <c r="I15" s="83"/>
      <c r="J15" s="50"/>
      <c r="K15" s="67"/>
      <c r="L15" s="166"/>
      <c r="M15" s="164"/>
      <c r="N15" s="82" t="s">
        <v>195</v>
      </c>
      <c r="O15" s="50">
        <v>25</v>
      </c>
      <c r="P15" s="91">
        <f>O15*340/1000</f>
        <v>8.5</v>
      </c>
      <c r="Q15" s="166"/>
      <c r="R15" s="164"/>
      <c r="S15" s="82" t="s">
        <v>147</v>
      </c>
      <c r="T15" s="50">
        <v>33</v>
      </c>
      <c r="U15" s="91">
        <f>T15*340/1000</f>
        <v>11.22</v>
      </c>
      <c r="V15" s="168"/>
      <c r="W15" s="164"/>
      <c r="X15" s="83" t="s">
        <v>136</v>
      </c>
      <c r="Y15" s="50">
        <v>15</v>
      </c>
      <c r="Z15" s="91">
        <f>Y15*340/1000</f>
        <v>5.0999999999999996</v>
      </c>
    </row>
    <row r="16" spans="1:27" s="15" customFormat="1" ht="16.2" customHeight="1">
      <c r="A16" s="163"/>
      <c r="B16" s="163"/>
      <c r="C16" s="164"/>
      <c r="D16" s="81"/>
      <c r="E16" s="50"/>
      <c r="F16" s="64"/>
      <c r="G16" s="169"/>
      <c r="H16" s="164"/>
      <c r="I16" s="83"/>
      <c r="J16" s="50"/>
      <c r="K16" s="67"/>
      <c r="L16" s="166"/>
      <c r="M16" s="164"/>
      <c r="N16" s="82" t="s">
        <v>125</v>
      </c>
      <c r="O16" s="50">
        <v>20</v>
      </c>
      <c r="P16" s="91">
        <f>O16*340/1000</f>
        <v>6.8</v>
      </c>
      <c r="Q16" s="166"/>
      <c r="R16" s="164"/>
      <c r="S16" s="82"/>
      <c r="T16" s="50"/>
      <c r="U16" s="64"/>
      <c r="V16" s="168"/>
      <c r="W16" s="164"/>
      <c r="X16" s="83"/>
      <c r="Y16" s="50"/>
      <c r="Z16" s="50"/>
    </row>
    <row r="17" spans="1:26" s="15" customFormat="1" ht="16.2" customHeight="1">
      <c r="A17" s="163"/>
      <c r="B17" s="163"/>
      <c r="C17" s="164"/>
      <c r="D17" s="81"/>
      <c r="E17" s="50"/>
      <c r="F17" s="64"/>
      <c r="G17" s="169"/>
      <c r="H17" s="164"/>
      <c r="I17" s="83"/>
      <c r="J17" s="50"/>
      <c r="K17" s="67"/>
      <c r="L17" s="166"/>
      <c r="M17" s="164"/>
      <c r="N17" s="82"/>
      <c r="O17" s="50"/>
      <c r="P17" s="67"/>
      <c r="Q17" s="166"/>
      <c r="R17" s="164"/>
      <c r="S17" s="82"/>
      <c r="T17" s="50"/>
      <c r="U17" s="64"/>
      <c r="V17" s="168" t="s">
        <v>201</v>
      </c>
      <c r="W17" s="164" t="str">
        <f>葷食菜單!F17</f>
        <v>有機蔬菜</v>
      </c>
      <c r="X17" s="84" t="s">
        <v>31</v>
      </c>
      <c r="Y17" s="50">
        <v>68</v>
      </c>
      <c r="Z17" s="91">
        <f>Y17*340/1000</f>
        <v>23.12</v>
      </c>
    </row>
    <row r="18" spans="1:26" s="15" customFormat="1" ht="16.2" customHeight="1">
      <c r="A18" s="163"/>
      <c r="B18" s="163"/>
      <c r="C18" s="164"/>
      <c r="D18" s="81"/>
      <c r="E18" s="50"/>
      <c r="F18" s="64"/>
      <c r="G18" s="169"/>
      <c r="H18" s="164"/>
      <c r="I18" s="83"/>
      <c r="J18" s="50"/>
      <c r="K18" s="67"/>
      <c r="L18" s="166"/>
      <c r="M18" s="164"/>
      <c r="N18" s="82"/>
      <c r="O18" s="50"/>
      <c r="P18" s="67"/>
      <c r="Q18" s="166"/>
      <c r="R18" s="164"/>
      <c r="S18" s="82"/>
      <c r="T18" s="50"/>
      <c r="U18" s="64"/>
      <c r="V18" s="168"/>
      <c r="W18" s="164"/>
      <c r="X18" s="84"/>
      <c r="Y18" s="50"/>
      <c r="Z18" s="50"/>
    </row>
    <row r="19" spans="1:26" s="15" customFormat="1" ht="16.2" customHeight="1">
      <c r="A19" s="163"/>
      <c r="B19" s="163"/>
      <c r="C19" s="164"/>
      <c r="D19" s="81"/>
      <c r="E19" s="50"/>
      <c r="F19" s="64"/>
      <c r="G19" s="169"/>
      <c r="H19" s="164"/>
      <c r="I19" s="85"/>
      <c r="J19" s="50"/>
      <c r="K19" s="67"/>
      <c r="L19" s="167"/>
      <c r="M19" s="164"/>
      <c r="N19" s="82"/>
      <c r="O19" s="50"/>
      <c r="P19" s="67"/>
      <c r="Q19" s="167"/>
      <c r="R19" s="164"/>
      <c r="S19" s="82"/>
      <c r="T19" s="50"/>
      <c r="U19" s="64"/>
      <c r="V19" s="168"/>
      <c r="W19" s="164"/>
      <c r="X19" s="84"/>
      <c r="Y19" s="50"/>
      <c r="Z19" s="50"/>
    </row>
    <row r="20" spans="1:26" s="15" customFormat="1" ht="16.2" customHeight="1">
      <c r="A20" s="163" t="s">
        <v>217</v>
      </c>
      <c r="B20" s="163" t="s">
        <v>45</v>
      </c>
      <c r="C20" s="164" t="str">
        <f>葷食菜單!F14</f>
        <v>炒青江菜</v>
      </c>
      <c r="D20" s="81" t="s">
        <v>189</v>
      </c>
      <c r="E20" s="50">
        <v>68</v>
      </c>
      <c r="F20" s="91">
        <f>E20*340/1000</f>
        <v>23.12</v>
      </c>
      <c r="G20" s="173" t="s">
        <v>45</v>
      </c>
      <c r="H20" s="170" t="str">
        <f>葷食菜單!F15</f>
        <v>麻油菠菜</v>
      </c>
      <c r="I20" s="83" t="s">
        <v>166</v>
      </c>
      <c r="J20" s="50">
        <v>68</v>
      </c>
      <c r="K20" s="91">
        <f>J20*340/1000</f>
        <v>23.12</v>
      </c>
      <c r="L20" s="176" t="s">
        <v>45</v>
      </c>
      <c r="M20" s="164" t="str">
        <f>葷食菜單!F16</f>
        <v>炒大陸妹</v>
      </c>
      <c r="N20" s="82" t="s">
        <v>133</v>
      </c>
      <c r="O20" s="50">
        <v>68</v>
      </c>
      <c r="P20" s="91">
        <f>O20*340/1000</f>
        <v>23.12</v>
      </c>
      <c r="Q20" s="176" t="s">
        <v>45</v>
      </c>
      <c r="R20" s="164" t="str">
        <f>葷食菜單!F17</f>
        <v>有機蔬菜</v>
      </c>
      <c r="S20" s="84" t="s">
        <v>31</v>
      </c>
      <c r="T20" s="50">
        <v>68</v>
      </c>
      <c r="U20" s="91">
        <f>T20*340/1000</f>
        <v>23.12</v>
      </c>
      <c r="V20" s="168" t="s">
        <v>43</v>
      </c>
      <c r="W20" s="164" t="str">
        <f>葷食菜單!G18</f>
        <v>酸 辣 湯</v>
      </c>
      <c r="X20" s="81" t="s">
        <v>140</v>
      </c>
      <c r="Y20" s="50">
        <v>23</v>
      </c>
      <c r="Z20" s="91">
        <f>Y20*340/1000</f>
        <v>7.82</v>
      </c>
    </row>
    <row r="21" spans="1:26" s="15" customFormat="1" ht="16.2" customHeight="1">
      <c r="A21" s="163"/>
      <c r="B21" s="163"/>
      <c r="C21" s="164"/>
      <c r="D21" s="81"/>
      <c r="E21" s="50"/>
      <c r="F21" s="64"/>
      <c r="G21" s="174"/>
      <c r="H21" s="171"/>
      <c r="I21" s="83" t="s">
        <v>192</v>
      </c>
      <c r="J21" s="50">
        <v>3</v>
      </c>
      <c r="K21" s="91">
        <f>J21*340/1000</f>
        <v>1.02</v>
      </c>
      <c r="L21" s="176"/>
      <c r="M21" s="164"/>
      <c r="N21" s="82"/>
      <c r="O21" s="50"/>
      <c r="P21" s="67"/>
      <c r="Q21" s="176"/>
      <c r="R21" s="164"/>
      <c r="S21" s="82"/>
      <c r="T21" s="50"/>
      <c r="U21" s="64"/>
      <c r="V21" s="168"/>
      <c r="W21" s="164"/>
      <c r="X21" s="81" t="s">
        <v>199</v>
      </c>
      <c r="Y21" s="50">
        <v>1</v>
      </c>
      <c r="Z21" s="50">
        <v>1</v>
      </c>
    </row>
    <row r="22" spans="1:26" s="15" customFormat="1" ht="16.2" customHeight="1">
      <c r="A22" s="163"/>
      <c r="B22" s="163"/>
      <c r="C22" s="164"/>
      <c r="D22" s="81"/>
      <c r="E22" s="50"/>
      <c r="F22" s="64"/>
      <c r="G22" s="174"/>
      <c r="H22" s="171"/>
      <c r="I22" s="83"/>
      <c r="J22" s="50"/>
      <c r="K22" s="67"/>
      <c r="L22" s="176"/>
      <c r="M22" s="164"/>
      <c r="N22" s="82"/>
      <c r="O22" s="50"/>
      <c r="P22" s="67"/>
      <c r="Q22" s="176"/>
      <c r="R22" s="164"/>
      <c r="S22" s="82"/>
      <c r="T22" s="50"/>
      <c r="U22" s="64"/>
      <c r="V22" s="168"/>
      <c r="W22" s="164"/>
      <c r="X22" s="81" t="s">
        <v>124</v>
      </c>
      <c r="Y22" s="50">
        <v>12</v>
      </c>
      <c r="Z22" s="91">
        <f>Y22*340/1000</f>
        <v>4.08</v>
      </c>
    </row>
    <row r="23" spans="1:26" s="15" customFormat="1" ht="16.2" customHeight="1">
      <c r="A23" s="163"/>
      <c r="B23" s="163"/>
      <c r="C23" s="164"/>
      <c r="D23" s="81"/>
      <c r="E23" s="50"/>
      <c r="F23" s="64"/>
      <c r="G23" s="174"/>
      <c r="H23" s="171"/>
      <c r="I23" s="83"/>
      <c r="J23" s="50"/>
      <c r="K23" s="67"/>
      <c r="L23" s="176"/>
      <c r="M23" s="164"/>
      <c r="N23" s="82"/>
      <c r="O23" s="50"/>
      <c r="P23" s="67"/>
      <c r="Q23" s="176"/>
      <c r="R23" s="164"/>
      <c r="S23" s="82"/>
      <c r="T23" s="50"/>
      <c r="U23" s="64"/>
      <c r="V23" s="168"/>
      <c r="W23" s="164"/>
      <c r="X23" s="81" t="s">
        <v>147</v>
      </c>
      <c r="Y23" s="50">
        <v>5</v>
      </c>
      <c r="Z23" s="91">
        <f>Y23*340/1000</f>
        <v>1.7</v>
      </c>
    </row>
    <row r="24" spans="1:26" s="15" customFormat="1" ht="16.2" customHeight="1">
      <c r="A24" s="163" t="s">
        <v>218</v>
      </c>
      <c r="B24" s="163" t="s">
        <v>44</v>
      </c>
      <c r="C24" s="164" t="str">
        <f>葷食菜單!G14</f>
        <v>玉米濃湯</v>
      </c>
      <c r="D24" s="81" t="s">
        <v>132</v>
      </c>
      <c r="E24" s="50">
        <v>28</v>
      </c>
      <c r="F24" s="91">
        <f>E24*340/1000</f>
        <v>9.52</v>
      </c>
      <c r="G24" s="174"/>
      <c r="H24" s="171"/>
      <c r="I24" s="83"/>
      <c r="J24" s="50"/>
      <c r="K24" s="67"/>
      <c r="L24" s="165" t="s">
        <v>43</v>
      </c>
      <c r="M24" s="164" t="str">
        <f>葷食菜單!G16</f>
        <v>芹香黃瓜</v>
      </c>
      <c r="N24" s="82" t="s">
        <v>150</v>
      </c>
      <c r="O24" s="50">
        <v>80</v>
      </c>
      <c r="P24" s="91">
        <f>O24*340/1000</f>
        <v>27.2</v>
      </c>
      <c r="Q24" s="165" t="s">
        <v>43</v>
      </c>
      <c r="R24" s="164" t="str">
        <f>葷食菜單!G17</f>
        <v>香菇雞湯</v>
      </c>
      <c r="S24" s="82" t="s">
        <v>128</v>
      </c>
      <c r="T24" s="50">
        <v>17</v>
      </c>
      <c r="U24" s="91">
        <f>T24*340/1000</f>
        <v>5.78</v>
      </c>
      <c r="V24" s="168"/>
      <c r="W24" s="164"/>
      <c r="X24" s="81" t="s">
        <v>200</v>
      </c>
      <c r="Y24" s="50">
        <v>15</v>
      </c>
      <c r="Z24" s="91">
        <f>Y24*340/1000</f>
        <v>5.0999999999999996</v>
      </c>
    </row>
    <row r="25" spans="1:26" s="15" customFormat="1" ht="16.2" customHeight="1">
      <c r="A25" s="163"/>
      <c r="B25" s="163"/>
      <c r="C25" s="164"/>
      <c r="D25" s="81" t="s">
        <v>190</v>
      </c>
      <c r="E25" s="50">
        <v>12</v>
      </c>
      <c r="F25" s="91">
        <f>E25*340/1000</f>
        <v>4.08</v>
      </c>
      <c r="G25" s="174"/>
      <c r="H25" s="171"/>
      <c r="I25" s="83"/>
      <c r="J25" s="50"/>
      <c r="K25" s="67"/>
      <c r="L25" s="166"/>
      <c r="M25" s="164"/>
      <c r="N25" s="82" t="s">
        <v>123</v>
      </c>
      <c r="O25" s="50">
        <v>1</v>
      </c>
      <c r="P25" s="67">
        <v>1</v>
      </c>
      <c r="Q25" s="166"/>
      <c r="R25" s="164"/>
      <c r="S25" s="82" t="s">
        <v>198</v>
      </c>
      <c r="T25" s="50">
        <v>1</v>
      </c>
      <c r="U25" s="64">
        <v>1</v>
      </c>
      <c r="V25" s="168"/>
      <c r="W25" s="164"/>
      <c r="X25" s="81"/>
      <c r="Y25" s="50"/>
      <c r="Z25" s="50"/>
    </row>
    <row r="26" spans="1:26" s="15" customFormat="1" ht="16.2" customHeight="1">
      <c r="A26" s="163"/>
      <c r="B26" s="163"/>
      <c r="C26" s="164"/>
      <c r="D26" s="81"/>
      <c r="E26" s="50"/>
      <c r="F26" s="64"/>
      <c r="G26" s="174"/>
      <c r="H26" s="171"/>
      <c r="I26" s="83"/>
      <c r="J26" s="50"/>
      <c r="K26" s="67"/>
      <c r="L26" s="166"/>
      <c r="M26" s="164"/>
      <c r="N26" s="82"/>
      <c r="O26" s="50"/>
      <c r="P26" s="67"/>
      <c r="Q26" s="166"/>
      <c r="R26" s="164"/>
      <c r="S26" s="82" t="s">
        <v>119</v>
      </c>
      <c r="T26" s="50">
        <v>50</v>
      </c>
      <c r="U26" s="91">
        <f>T26*340/1000</f>
        <v>17</v>
      </c>
      <c r="V26" s="168"/>
      <c r="W26" s="164"/>
      <c r="X26" s="83"/>
      <c r="Y26" s="50"/>
      <c r="Z26" s="50"/>
    </row>
    <row r="27" spans="1:26" s="15" customFormat="1" ht="16.2" customHeight="1">
      <c r="A27" s="163"/>
      <c r="B27" s="163"/>
      <c r="C27" s="164"/>
      <c r="D27" s="86"/>
      <c r="E27" s="50"/>
      <c r="F27" s="64"/>
      <c r="G27" s="175"/>
      <c r="H27" s="172"/>
      <c r="I27" s="83"/>
      <c r="J27" s="50"/>
      <c r="K27" s="67"/>
      <c r="L27" s="167"/>
      <c r="M27" s="164"/>
      <c r="N27" s="82"/>
      <c r="O27" s="50"/>
      <c r="P27" s="67"/>
      <c r="Q27" s="167"/>
      <c r="R27" s="164"/>
      <c r="S27" s="82"/>
      <c r="T27" s="50"/>
      <c r="U27" s="64"/>
      <c r="V27" s="168"/>
      <c r="W27" s="164"/>
      <c r="X27" s="83"/>
      <c r="Y27" s="50"/>
      <c r="Z27" s="50"/>
    </row>
    <row r="28" spans="1:26" s="19" customFormat="1" ht="18" customHeight="1">
      <c r="A28" s="18" t="s">
        <v>15</v>
      </c>
      <c r="B28" s="17"/>
      <c r="C28" s="40"/>
      <c r="D28" s="17"/>
      <c r="E28" s="17"/>
      <c r="F28" s="70"/>
      <c r="G28" s="62" t="s">
        <v>36</v>
      </c>
      <c r="H28" s="18" t="s">
        <v>36</v>
      </c>
      <c r="I28" s="40"/>
      <c r="J28" s="40"/>
      <c r="K28" s="68"/>
      <c r="L28" s="63"/>
      <c r="M28" s="40"/>
      <c r="N28" s="41"/>
      <c r="O28" s="40"/>
      <c r="P28" s="68"/>
      <c r="Q28" s="63"/>
      <c r="R28" s="40"/>
      <c r="S28" s="40"/>
      <c r="T28" s="40"/>
      <c r="U28" s="65"/>
      <c r="V28" s="63"/>
      <c r="W28" s="40"/>
      <c r="X28" s="41"/>
      <c r="Y28" s="40"/>
      <c r="Z28" s="42"/>
    </row>
    <row r="29" spans="1:26" s="19" customFormat="1" ht="18" customHeight="1">
      <c r="A29" s="18" t="s">
        <v>30</v>
      </c>
      <c r="B29" s="17"/>
      <c r="C29" s="40"/>
      <c r="D29" s="17"/>
      <c r="E29" s="17"/>
      <c r="F29" s="70"/>
      <c r="G29" s="61"/>
      <c r="H29" s="40"/>
      <c r="I29" s="41"/>
      <c r="J29" s="40"/>
      <c r="K29" s="68"/>
      <c r="L29" s="62"/>
      <c r="M29" s="40"/>
      <c r="N29" s="41"/>
      <c r="O29" s="40"/>
      <c r="P29" s="68"/>
      <c r="Q29" s="63"/>
      <c r="R29" s="40"/>
      <c r="S29" s="41"/>
      <c r="T29" s="40"/>
      <c r="U29" s="65"/>
      <c r="V29" s="63"/>
      <c r="W29" s="40"/>
      <c r="X29" s="41"/>
      <c r="Y29" s="40"/>
      <c r="Z29" s="42"/>
    </row>
    <row r="30" spans="1:26" s="19" customFormat="1" ht="19.95" customHeight="1">
      <c r="A30" s="95" t="s">
        <v>14</v>
      </c>
      <c r="B30" s="102" t="s">
        <v>37</v>
      </c>
      <c r="C30" s="99"/>
      <c r="D30" s="99"/>
      <c r="E30" s="100"/>
      <c r="F30" s="43">
        <v>5.8</v>
      </c>
      <c r="G30" s="98" t="s">
        <v>37</v>
      </c>
      <c r="H30" s="99"/>
      <c r="I30" s="99"/>
      <c r="J30" s="100"/>
      <c r="K30" s="43">
        <v>7</v>
      </c>
      <c r="L30" s="98" t="s">
        <v>37</v>
      </c>
      <c r="M30" s="99"/>
      <c r="N30" s="99"/>
      <c r="O30" s="100"/>
      <c r="P30" s="43">
        <v>6</v>
      </c>
      <c r="Q30" s="98" t="s">
        <v>37</v>
      </c>
      <c r="R30" s="99"/>
      <c r="S30" s="99"/>
      <c r="T30" s="100"/>
      <c r="U30" s="43">
        <v>5.9</v>
      </c>
      <c r="V30" s="98" t="s">
        <v>37</v>
      </c>
      <c r="W30" s="99"/>
      <c r="X30" s="99"/>
      <c r="Y30" s="100"/>
      <c r="Z30" s="47">
        <v>5.9</v>
      </c>
    </row>
    <row r="31" spans="1:26" s="19" customFormat="1" ht="19.95" customHeight="1">
      <c r="A31" s="95"/>
      <c r="B31" s="102" t="s">
        <v>38</v>
      </c>
      <c r="C31" s="99"/>
      <c r="D31" s="99"/>
      <c r="E31" s="100"/>
      <c r="F31" s="43">
        <v>3</v>
      </c>
      <c r="G31" s="98" t="s">
        <v>38</v>
      </c>
      <c r="H31" s="99"/>
      <c r="I31" s="99"/>
      <c r="J31" s="100"/>
      <c r="K31" s="43">
        <v>3</v>
      </c>
      <c r="L31" s="98" t="s">
        <v>38</v>
      </c>
      <c r="M31" s="99"/>
      <c r="N31" s="99"/>
      <c r="O31" s="100"/>
      <c r="P31" s="43">
        <v>3</v>
      </c>
      <c r="Q31" s="98" t="s">
        <v>38</v>
      </c>
      <c r="R31" s="99"/>
      <c r="S31" s="99"/>
      <c r="T31" s="100"/>
      <c r="U31" s="43">
        <v>3</v>
      </c>
      <c r="V31" s="98" t="s">
        <v>38</v>
      </c>
      <c r="W31" s="99"/>
      <c r="X31" s="99"/>
      <c r="Y31" s="100"/>
      <c r="Z31" s="47">
        <v>3</v>
      </c>
    </row>
    <row r="32" spans="1:26" s="19" customFormat="1" ht="19.95" customHeight="1">
      <c r="A32" s="95"/>
      <c r="B32" s="102" t="s">
        <v>39</v>
      </c>
      <c r="C32" s="99"/>
      <c r="D32" s="99"/>
      <c r="E32" s="100"/>
      <c r="F32" s="43">
        <v>1.8</v>
      </c>
      <c r="G32" s="98" t="s">
        <v>39</v>
      </c>
      <c r="H32" s="99"/>
      <c r="I32" s="99"/>
      <c r="J32" s="100"/>
      <c r="K32" s="43">
        <v>1.7</v>
      </c>
      <c r="L32" s="98" t="s">
        <v>39</v>
      </c>
      <c r="M32" s="99"/>
      <c r="N32" s="99"/>
      <c r="O32" s="100"/>
      <c r="P32" s="43">
        <v>1.7</v>
      </c>
      <c r="Q32" s="98" t="s">
        <v>39</v>
      </c>
      <c r="R32" s="99"/>
      <c r="S32" s="99"/>
      <c r="T32" s="100"/>
      <c r="U32" s="43">
        <v>1.7</v>
      </c>
      <c r="V32" s="98" t="s">
        <v>39</v>
      </c>
      <c r="W32" s="99"/>
      <c r="X32" s="99"/>
      <c r="Y32" s="100"/>
      <c r="Z32" s="47">
        <v>1.3</v>
      </c>
    </row>
    <row r="33" spans="1:36" s="19" customFormat="1" ht="19.95" customHeight="1">
      <c r="A33" s="95"/>
      <c r="B33" s="102" t="s">
        <v>40</v>
      </c>
      <c r="C33" s="99"/>
      <c r="D33" s="99"/>
      <c r="E33" s="100"/>
      <c r="F33" s="43">
        <v>0</v>
      </c>
      <c r="G33" s="98" t="s">
        <v>40</v>
      </c>
      <c r="H33" s="99"/>
      <c r="I33" s="99"/>
      <c r="J33" s="100"/>
      <c r="K33" s="43">
        <v>0</v>
      </c>
      <c r="L33" s="98" t="s">
        <v>40</v>
      </c>
      <c r="M33" s="99"/>
      <c r="N33" s="99"/>
      <c r="O33" s="100"/>
      <c r="P33" s="43">
        <v>0</v>
      </c>
      <c r="Q33" s="98" t="s">
        <v>40</v>
      </c>
      <c r="R33" s="99"/>
      <c r="S33" s="99"/>
      <c r="T33" s="100"/>
      <c r="U33" s="43">
        <v>0</v>
      </c>
      <c r="V33" s="98" t="s">
        <v>40</v>
      </c>
      <c r="W33" s="99"/>
      <c r="X33" s="99"/>
      <c r="Y33" s="100"/>
      <c r="Z33" s="47">
        <v>0</v>
      </c>
    </row>
    <row r="34" spans="1:36" s="19" customFormat="1" ht="19.95" customHeight="1">
      <c r="A34" s="95"/>
      <c r="B34" s="102" t="s">
        <v>41</v>
      </c>
      <c r="C34" s="99"/>
      <c r="D34" s="99"/>
      <c r="E34" s="100"/>
      <c r="F34" s="43">
        <v>0</v>
      </c>
      <c r="G34" s="98" t="s">
        <v>41</v>
      </c>
      <c r="H34" s="99"/>
      <c r="I34" s="99"/>
      <c r="J34" s="100"/>
      <c r="K34" s="43">
        <v>1</v>
      </c>
      <c r="L34" s="98" t="s">
        <v>41</v>
      </c>
      <c r="M34" s="99"/>
      <c r="N34" s="99"/>
      <c r="O34" s="100"/>
      <c r="P34" s="43">
        <v>0</v>
      </c>
      <c r="Q34" s="98" t="s">
        <v>41</v>
      </c>
      <c r="R34" s="99"/>
      <c r="S34" s="99"/>
      <c r="T34" s="100"/>
      <c r="U34" s="43">
        <v>0</v>
      </c>
      <c r="V34" s="98" t="s">
        <v>41</v>
      </c>
      <c r="W34" s="99"/>
      <c r="X34" s="99"/>
      <c r="Y34" s="100"/>
      <c r="Z34" s="47">
        <v>0</v>
      </c>
    </row>
    <row r="35" spans="1:36" s="19" customFormat="1" ht="19.95" customHeight="1">
      <c r="A35" s="95"/>
      <c r="B35" s="102" t="s">
        <v>42</v>
      </c>
      <c r="C35" s="99"/>
      <c r="D35" s="99"/>
      <c r="E35" s="100"/>
      <c r="F35" s="43">
        <v>2.6</v>
      </c>
      <c r="G35" s="98" t="s">
        <v>42</v>
      </c>
      <c r="H35" s="99"/>
      <c r="I35" s="99"/>
      <c r="J35" s="100"/>
      <c r="K35" s="43">
        <v>2.5</v>
      </c>
      <c r="L35" s="98" t="s">
        <v>42</v>
      </c>
      <c r="M35" s="99"/>
      <c r="N35" s="99"/>
      <c r="O35" s="100"/>
      <c r="P35" s="43">
        <v>2.6</v>
      </c>
      <c r="Q35" s="98" t="s">
        <v>42</v>
      </c>
      <c r="R35" s="99"/>
      <c r="S35" s="99"/>
      <c r="T35" s="100"/>
      <c r="U35" s="43">
        <v>3</v>
      </c>
      <c r="V35" s="98" t="s">
        <v>42</v>
      </c>
      <c r="W35" s="99"/>
      <c r="X35" s="99"/>
      <c r="Y35" s="100"/>
      <c r="Z35" s="47">
        <v>3</v>
      </c>
    </row>
    <row r="36" spans="1:36" s="19" customFormat="1" ht="19.5" customHeight="1">
      <c r="A36" s="95"/>
      <c r="B36" s="102" t="s">
        <v>13</v>
      </c>
      <c r="C36" s="99"/>
      <c r="D36" s="99"/>
      <c r="E36" s="100"/>
      <c r="F36" s="44">
        <f>F30*68+F31*45+F32*25+F34*60+F35*75+F33*130</f>
        <v>769.4</v>
      </c>
      <c r="G36" s="98" t="s">
        <v>13</v>
      </c>
      <c r="H36" s="99"/>
      <c r="I36" s="99"/>
      <c r="J36" s="100"/>
      <c r="K36" s="44">
        <f>K30*68+K31*45+K32*25+K34*60+K35*75+K33*130</f>
        <v>901</v>
      </c>
      <c r="L36" s="98" t="s">
        <v>13</v>
      </c>
      <c r="M36" s="99"/>
      <c r="N36" s="99"/>
      <c r="O36" s="100"/>
      <c r="P36" s="44">
        <f>P30*68+P31*45+P32*25+P34*60+P35*75+P33*130</f>
        <v>780.5</v>
      </c>
      <c r="Q36" s="98" t="s">
        <v>13</v>
      </c>
      <c r="R36" s="99"/>
      <c r="S36" s="99"/>
      <c r="T36" s="100"/>
      <c r="U36" s="44">
        <f>U30*68+U31*45+U32*25+U34*60+U35*75+U33*130</f>
        <v>803.7</v>
      </c>
      <c r="V36" s="98" t="s">
        <v>13</v>
      </c>
      <c r="W36" s="99"/>
      <c r="X36" s="99"/>
      <c r="Y36" s="100"/>
      <c r="Z36" s="48">
        <f>Z30*68+Z31*45+Z32*25+Z34*60+Z35*75+Z33*130</f>
        <v>793.7</v>
      </c>
    </row>
    <row r="37" spans="1:36" s="19" customFormat="1" ht="26.25" customHeight="1">
      <c r="A37" s="124" t="s">
        <v>12</v>
      </c>
      <c r="B37" s="124"/>
      <c r="C37" s="132"/>
      <c r="D37" s="133"/>
      <c r="E37" s="133"/>
      <c r="F37" s="133"/>
      <c r="G37" s="123" t="s">
        <v>12</v>
      </c>
      <c r="H37" s="124"/>
      <c r="I37" s="132"/>
      <c r="J37" s="133"/>
      <c r="K37" s="135"/>
      <c r="L37" s="123" t="s">
        <v>12</v>
      </c>
      <c r="M37" s="124"/>
      <c r="N37" s="132"/>
      <c r="O37" s="133"/>
      <c r="P37" s="135"/>
      <c r="Q37" s="123" t="s">
        <v>12</v>
      </c>
      <c r="R37" s="124"/>
      <c r="S37" s="132"/>
      <c r="T37" s="133"/>
      <c r="U37" s="133"/>
      <c r="V37" s="123" t="s">
        <v>12</v>
      </c>
      <c r="W37" s="124"/>
      <c r="X37" s="132"/>
      <c r="Y37" s="133"/>
      <c r="Z37" s="134"/>
      <c r="AI37" s="21"/>
      <c r="AJ37" s="20"/>
    </row>
    <row r="38" spans="1:36" s="19" customFormat="1" ht="24.75" customHeight="1">
      <c r="A38" s="22" t="s">
        <v>11</v>
      </c>
      <c r="B38" s="22"/>
      <c r="C38" s="21"/>
      <c r="H38" s="23" t="s">
        <v>10</v>
      </c>
      <c r="I38" s="23"/>
      <c r="L38" s="23"/>
      <c r="M38" s="23"/>
      <c r="O38" s="23" t="s">
        <v>9</v>
      </c>
      <c r="P38" s="23"/>
      <c r="Q38" s="23"/>
      <c r="R38" s="23"/>
      <c r="U38" s="23" t="s">
        <v>8</v>
      </c>
      <c r="V38" s="23"/>
      <c r="W38" s="23"/>
    </row>
  </sheetData>
  <mergeCells count="112">
    <mergeCell ref="N37:P37"/>
    <mergeCell ref="Q37:R37"/>
    <mergeCell ref="S37:U37"/>
    <mergeCell ref="V37:W37"/>
    <mergeCell ref="X37:Z37"/>
    <mergeCell ref="H1:L1"/>
    <mergeCell ref="M1:N1"/>
    <mergeCell ref="O1:P1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B34:E34"/>
    <mergeCell ref="G34:J34"/>
    <mergeCell ref="L34:O34"/>
    <mergeCell ref="Q34:T34"/>
    <mergeCell ref="V34:Y34"/>
    <mergeCell ref="B35:E35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W20:W27"/>
    <mergeCell ref="V20:V27"/>
    <mergeCell ref="L20:L23"/>
    <mergeCell ref="M20:M23"/>
    <mergeCell ref="Q20:Q23"/>
    <mergeCell ref="R20:R23"/>
    <mergeCell ref="A30:A36"/>
    <mergeCell ref="B30:E30"/>
    <mergeCell ref="G30:J30"/>
    <mergeCell ref="L30:O30"/>
    <mergeCell ref="Q30:T30"/>
    <mergeCell ref="A24:A27"/>
    <mergeCell ref="B24:B27"/>
    <mergeCell ref="C24:C27"/>
    <mergeCell ref="L24:L27"/>
    <mergeCell ref="G35:J35"/>
    <mergeCell ref="L35:O35"/>
    <mergeCell ref="Q35:T35"/>
    <mergeCell ref="M14:M19"/>
    <mergeCell ref="Q14:Q19"/>
    <mergeCell ref="R14:R19"/>
    <mergeCell ref="L14:L19"/>
    <mergeCell ref="W12:W16"/>
    <mergeCell ref="W17:W19"/>
    <mergeCell ref="V12:V16"/>
    <mergeCell ref="V17:V19"/>
    <mergeCell ref="A20:A23"/>
    <mergeCell ref="B20:B23"/>
    <mergeCell ref="C20:C23"/>
    <mergeCell ref="A14:A19"/>
    <mergeCell ref="B14:B19"/>
    <mergeCell ref="C14:C19"/>
    <mergeCell ref="G14:G19"/>
    <mergeCell ref="H14:H19"/>
    <mergeCell ref="H20:H27"/>
    <mergeCell ref="G20:G27"/>
    <mergeCell ref="V5:W7"/>
    <mergeCell ref="A8:A13"/>
    <mergeCell ref="B8:B13"/>
    <mergeCell ref="C8:C13"/>
    <mergeCell ref="L8:L13"/>
    <mergeCell ref="M8:M13"/>
    <mergeCell ref="Q8:Q13"/>
    <mergeCell ref="R8:R13"/>
    <mergeCell ref="A5:A7"/>
    <mergeCell ref="B5:C7"/>
    <mergeCell ref="G5:G13"/>
    <mergeCell ref="H5:H13"/>
    <mergeCell ref="L5:M7"/>
    <mergeCell ref="Q5:R7"/>
    <mergeCell ref="W8:W11"/>
    <mergeCell ref="V8:V11"/>
    <mergeCell ref="V3:X3"/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葷食菜單</vt:lpstr>
      <vt:lpstr>第一週</vt:lpstr>
      <vt:lpstr>第二週</vt:lpstr>
      <vt:lpstr>第三週</vt:lpstr>
      <vt:lpstr>第四週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Win7User</dc:creator>
  <cp:lastModifiedBy>C J</cp:lastModifiedBy>
  <cp:lastPrinted>2021-02-25T06:47:58Z</cp:lastPrinted>
  <dcterms:created xsi:type="dcterms:W3CDTF">2014-10-23T04:16:33Z</dcterms:created>
  <dcterms:modified xsi:type="dcterms:W3CDTF">2025-12-21T23:25:58Z</dcterms:modified>
</cp:coreProperties>
</file>