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d701bc2be058f59/桌面/待改菜單/"/>
    </mc:Choice>
  </mc:AlternateContent>
  <xr:revisionPtr revIDLastSave="657" documentId="13_ncr:1_{D3F25C61-B936-460A-A143-B798F65DE6AF}" xr6:coauthVersionLast="47" xr6:coauthVersionMax="47" xr10:uidLastSave="{84AA91B5-0C3D-4B31-A62F-D0FEDAFB7EB3}"/>
  <bookViews>
    <workbookView xWindow="-108" yWindow="-108" windowWidth="23256" windowHeight="12456" xr2:uid="{00000000-000D-0000-FFFF-FFFF00000000}"/>
  </bookViews>
  <sheets>
    <sheet name="萬新葷菜單" sheetId="125" r:id="rId1"/>
    <sheet name="第一週" sheetId="152" r:id="rId2"/>
    <sheet name="第二週" sheetId="153" r:id="rId3"/>
    <sheet name="第三週" sheetId="154" r:id="rId4"/>
    <sheet name="第四週" sheetId="155" r:id="rId5"/>
    <sheet name="第五週" sheetId="156" r:id="rId6"/>
  </sheets>
  <externalReferences>
    <externalReference r:id="rId7"/>
  </externalReferences>
  <definedNames>
    <definedName name="__xlnm.Print_Area" localSheetId="2">#REF!</definedName>
    <definedName name="__xlnm.Print_Area" localSheetId="3">#REF!</definedName>
    <definedName name="__xlnm.Print_Area" localSheetId="5">#REF!</definedName>
    <definedName name="__xlnm.Print_Area" localSheetId="4">#REF!</definedName>
    <definedName name="__xlnm.Print_Area">#REF!</definedName>
    <definedName name="__xlnm.Print_Area_1" localSheetId="2">#REF!</definedName>
    <definedName name="__xlnm.Print_Area_1" localSheetId="3">#REF!</definedName>
    <definedName name="__xlnm.Print_Area_1" localSheetId="5">#REF!</definedName>
    <definedName name="__xlnm.Print_Area_1" localSheetId="4">#REF!</definedName>
    <definedName name="__xlnm.Print_Area_1">#REF!</definedName>
    <definedName name="__xlnm.Print_Area_2" localSheetId="2">#REF!</definedName>
    <definedName name="__xlnm.Print_Area_2" localSheetId="3">#REF!</definedName>
    <definedName name="__xlnm.Print_Area_2" localSheetId="5">#REF!</definedName>
    <definedName name="__xlnm.Print_Area_2" localSheetId="4">#REF!</definedName>
    <definedName name="__xlnm.Print_Area_2">#REF!</definedName>
    <definedName name="__xlnm.Print_Area_3" localSheetId="2">#REF!</definedName>
    <definedName name="__xlnm.Print_Area_3" localSheetId="3">#REF!</definedName>
    <definedName name="__xlnm.Print_Area_3" localSheetId="5">#REF!</definedName>
    <definedName name="__xlnm.Print_Area_3" localSheetId="4">#REF!</definedName>
    <definedName name="__xlnm.Print_Area_3">#REF!</definedName>
    <definedName name="__xlnm.Print_Area_4" localSheetId="2">#REF!</definedName>
    <definedName name="__xlnm.Print_Area_4" localSheetId="3">#REF!</definedName>
    <definedName name="__xlnm.Print_Area_4" localSheetId="5">#REF!</definedName>
    <definedName name="__xlnm.Print_Area_4" localSheetId="4">#REF!</definedName>
    <definedName name="__xlnm.Print_Area_4">#REF!</definedName>
    <definedName name="a" localSheetId="2">#REF!</definedName>
    <definedName name="a" localSheetId="3">#REF!</definedName>
    <definedName name="a" localSheetId="5">#REF!</definedName>
    <definedName name="a" localSheetId="4">#REF!</definedName>
    <definedName name="a">#REF!</definedName>
    <definedName name="b" localSheetId="2">#REF!</definedName>
    <definedName name="b" localSheetId="3">#REF!</definedName>
    <definedName name="b" localSheetId="5">#REF!</definedName>
    <definedName name="b" localSheetId="4">#REF!</definedName>
    <definedName name="b">#REF!</definedName>
    <definedName name="sdff" localSheetId="2">#REF!</definedName>
    <definedName name="sdff" localSheetId="3">#REF!</definedName>
    <definedName name="sdff" localSheetId="5">#REF!</definedName>
    <definedName name="sdff" localSheetId="4">#REF!</definedName>
    <definedName name="sdff">#REF!</definedName>
    <definedName name="sdff1" localSheetId="2">#REF!</definedName>
    <definedName name="sdff1" localSheetId="3">#REF!</definedName>
    <definedName name="sdff1" localSheetId="5">#REF!</definedName>
    <definedName name="sdff1" localSheetId="4">#REF!</definedName>
    <definedName name="sdff1">#REF!</definedName>
    <definedName name="w" localSheetId="2">#REF!</definedName>
    <definedName name="w" localSheetId="3">#REF!</definedName>
    <definedName name="w" localSheetId="5">#REF!</definedName>
    <definedName name="w" localSheetId="4">#REF!</definedName>
    <definedName name="w">#REF!</definedName>
    <definedName name="主食類份數">([1]菜單設計!$E$4-SUM([1]菜單設計!$E$8:$E$12))/15</definedName>
    <definedName name="主食類份數小數第一位">ROUND((主食類份數-INT(主食類份數)),1)*10</definedName>
    <definedName name="年齡層" localSheetId="2">#REF!</definedName>
    <definedName name="年齡層" localSheetId="3">#REF!</definedName>
    <definedName name="年齡層" localSheetId="5">#REF!</definedName>
    <definedName name="年齡層" localSheetId="4">#REF!</definedName>
    <definedName name="年齡層">#REF!</definedName>
    <definedName name="肉類份數">([1]菜單設計!$C$4-SUM([1]菜單設計!$C$8:$C$13))/7</definedName>
    <definedName name="肉類份數小數第一位">ROUND(肉類份數-INT(肉類份數),1)*10</definedName>
    <definedName name="油脂份數">([1]菜單設計!$D$4-SUM([1]菜單設計!$D$8:$D$16))/5</definedName>
    <definedName name="油脂份數小數第一位">ROUND(油脂份數-INT(油脂份數),1)*10</definedName>
    <definedName name="活動量" localSheetId="2">#REF!</definedName>
    <definedName name="活動量" localSheetId="3">#REF!</definedName>
    <definedName name="活動量" localSheetId="5">#REF!</definedName>
    <definedName name="活動量" localSheetId="4">#REF!</definedName>
    <definedName name="活動量">#REF!</definedName>
    <definedName name="第三週" localSheetId="2">#REF!</definedName>
    <definedName name="第三週" localSheetId="3">#REF!</definedName>
    <definedName name="第三週" localSheetId="5">#REF!</definedName>
    <definedName name="第三週" localSheetId="4">#REF!</definedName>
    <definedName name="第三週">#REF!</definedName>
    <definedName name="餐別" localSheetId="2">#REF!</definedName>
    <definedName name="餐別" localSheetId="3">#REF!</definedName>
    <definedName name="餐別" localSheetId="5">#REF!</definedName>
    <definedName name="餐別" localSheetId="4">#REF!</definedName>
    <definedName name="餐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9" i="156" l="1"/>
  <c r="AC8" i="156"/>
  <c r="AC19" i="156"/>
  <c r="AC18" i="156"/>
  <c r="AC17" i="156"/>
  <c r="AC16" i="156"/>
  <c r="AC21" i="156"/>
  <c r="AC26" i="156"/>
  <c r="AC25" i="156"/>
  <c r="W21" i="156"/>
  <c r="W16" i="156"/>
  <c r="W15" i="156"/>
  <c r="W9" i="156"/>
  <c r="W8" i="156"/>
  <c r="W6" i="156"/>
  <c r="W5" i="156"/>
  <c r="Q25" i="156"/>
  <c r="Q21" i="156"/>
  <c r="Q17" i="156"/>
  <c r="Q16" i="156"/>
  <c r="Q15" i="156"/>
  <c r="Q10" i="156"/>
  <c r="Q9" i="156"/>
  <c r="Q8" i="156"/>
  <c r="Q6" i="156"/>
  <c r="Q5" i="156"/>
  <c r="K25" i="156"/>
  <c r="K22" i="156"/>
  <c r="K21" i="156"/>
  <c r="K15" i="156"/>
  <c r="K8" i="156"/>
  <c r="K7" i="156"/>
  <c r="K6" i="156"/>
  <c r="K5" i="156"/>
  <c r="E26" i="156"/>
  <c r="E25" i="156"/>
  <c r="E21" i="156"/>
  <c r="E19" i="156"/>
  <c r="E18" i="156"/>
  <c r="E17" i="156"/>
  <c r="E16" i="156"/>
  <c r="E15" i="156"/>
  <c r="E5" i="156"/>
  <c r="E10" i="156"/>
  <c r="E9" i="156"/>
  <c r="E8" i="156"/>
  <c r="W26" i="155"/>
  <c r="W25" i="155"/>
  <c r="W21" i="155"/>
  <c r="W17" i="155"/>
  <c r="W16" i="155"/>
  <c r="W15" i="155"/>
  <c r="W10" i="155"/>
  <c r="W9" i="155"/>
  <c r="W8" i="155"/>
  <c r="W6" i="155"/>
  <c r="W5" i="155"/>
  <c r="Q27" i="155"/>
  <c r="Q25" i="155"/>
  <c r="Q21" i="155"/>
  <c r="Q17" i="155"/>
  <c r="Q16" i="155"/>
  <c r="Q15" i="155"/>
  <c r="Q10" i="155"/>
  <c r="Q9" i="155"/>
  <c r="Q8" i="155"/>
  <c r="Q6" i="155"/>
  <c r="Q5" i="155"/>
  <c r="K21" i="155"/>
  <c r="K16" i="155"/>
  <c r="K13" i="155"/>
  <c r="K11" i="155"/>
  <c r="K10" i="155"/>
  <c r="K9" i="155"/>
  <c r="K8" i="155"/>
  <c r="K7" i="155"/>
  <c r="K6" i="155"/>
  <c r="K5" i="155"/>
  <c r="E26" i="155"/>
  <c r="E25" i="155"/>
  <c r="E21" i="155"/>
  <c r="E19" i="155"/>
  <c r="E18" i="155"/>
  <c r="E17" i="155"/>
  <c r="E16" i="155"/>
  <c r="E15" i="155"/>
  <c r="E9" i="155"/>
  <c r="E8" i="155"/>
  <c r="E5" i="155"/>
  <c r="AC27" i="154"/>
  <c r="AC26" i="154"/>
  <c r="AC25" i="154"/>
  <c r="AC21" i="154"/>
  <c r="AC17" i="154"/>
  <c r="AC16" i="154"/>
  <c r="AC15" i="154"/>
  <c r="AC11" i="154"/>
  <c r="AC10" i="154"/>
  <c r="AC9" i="154"/>
  <c r="AC8" i="154"/>
  <c r="AC5" i="154"/>
  <c r="W25" i="154"/>
  <c r="W21" i="154"/>
  <c r="W18" i="154"/>
  <c r="W16" i="154"/>
  <c r="W15" i="154"/>
  <c r="W9" i="154"/>
  <c r="W8" i="154"/>
  <c r="W5" i="154"/>
  <c r="Q25" i="154"/>
  <c r="Q21" i="154"/>
  <c r="Q15" i="154"/>
  <c r="Q10" i="154"/>
  <c r="Q9" i="154"/>
  <c r="Q8" i="154"/>
  <c r="Q6" i="154"/>
  <c r="Q5" i="154"/>
  <c r="K22" i="154"/>
  <c r="K21" i="154"/>
  <c r="K19" i="154"/>
  <c r="K18" i="154"/>
  <c r="K17" i="154"/>
  <c r="K16" i="154"/>
  <c r="K15" i="154"/>
  <c r="K10" i="154"/>
  <c r="K9" i="154"/>
  <c r="K8" i="154"/>
  <c r="K7" i="154"/>
  <c r="K6" i="154"/>
  <c r="K5" i="154"/>
  <c r="E25" i="154"/>
  <c r="E21" i="154"/>
  <c r="E16" i="154"/>
  <c r="E15" i="154"/>
  <c r="E8" i="154"/>
  <c r="E5" i="154"/>
  <c r="W25" i="153"/>
  <c r="W21" i="153"/>
  <c r="W16" i="153"/>
  <c r="W15" i="153"/>
  <c r="W11" i="153"/>
  <c r="W10" i="153"/>
  <c r="W9" i="153"/>
  <c r="W8" i="153"/>
  <c r="W6" i="153"/>
  <c r="W5" i="153"/>
  <c r="Q25" i="153"/>
  <c r="Q21" i="153"/>
  <c r="Q16" i="153"/>
  <c r="Q15" i="153"/>
  <c r="Q10" i="153"/>
  <c r="Q9" i="153"/>
  <c r="Q8" i="153"/>
  <c r="Q5" i="153"/>
  <c r="K26" i="153"/>
  <c r="K25" i="153"/>
  <c r="K21" i="153"/>
  <c r="K15" i="153"/>
  <c r="K11" i="153"/>
  <c r="K10" i="153"/>
  <c r="K9" i="153"/>
  <c r="K8" i="153"/>
  <c r="K7" i="153"/>
  <c r="K6" i="153"/>
  <c r="K5" i="153"/>
  <c r="AC25" i="152"/>
  <c r="AC21" i="152"/>
  <c r="AC16" i="152"/>
  <c r="AC15" i="152"/>
  <c r="AC10" i="152"/>
  <c r="AC9" i="152"/>
  <c r="AC8" i="152"/>
  <c r="AC5" i="152"/>
  <c r="W25" i="152"/>
  <c r="W21" i="152"/>
  <c r="W18" i="152"/>
  <c r="W17" i="152"/>
  <c r="W16" i="152"/>
  <c r="W15" i="152"/>
  <c r="W8" i="152"/>
  <c r="W6" i="152"/>
  <c r="W5" i="152"/>
  <c r="Q25" i="152"/>
  <c r="Q22" i="152"/>
  <c r="Q21" i="152"/>
  <c r="Q15" i="152"/>
  <c r="Q9" i="152"/>
  <c r="Q8" i="152"/>
  <c r="Q6" i="152"/>
  <c r="Q5" i="152"/>
  <c r="H25" i="154" l="1"/>
  <c r="Y36" i="156" l="1"/>
  <c r="H21" i="155" l="1"/>
  <c r="H21" i="154"/>
  <c r="S36" i="154" l="1"/>
  <c r="H21" i="156"/>
  <c r="B3" i="154"/>
  <c r="H25" i="153"/>
  <c r="H21" i="153"/>
  <c r="S36" i="152"/>
  <c r="Y36" i="152"/>
  <c r="Z8" i="154"/>
  <c r="Z5" i="154"/>
  <c r="T15" i="154"/>
  <c r="T8" i="154"/>
  <c r="T5" i="154"/>
  <c r="T25" i="152"/>
  <c r="T21" i="152"/>
  <c r="T15" i="152"/>
  <c r="T8" i="152"/>
  <c r="T5" i="152"/>
  <c r="N25" i="152"/>
  <c r="N21" i="152"/>
  <c r="N15" i="152"/>
  <c r="N5" i="152"/>
  <c r="N8" i="152"/>
  <c r="H15" i="154"/>
  <c r="H5" i="154"/>
  <c r="H15" i="153"/>
  <c r="H5" i="153"/>
  <c r="Z21" i="154"/>
  <c r="T21" i="154"/>
  <c r="Y36" i="155"/>
  <c r="T25" i="155"/>
  <c r="T21" i="155"/>
  <c r="T15" i="155"/>
  <c r="T8" i="155"/>
  <c r="T5" i="155"/>
  <c r="Z25" i="156"/>
  <c r="Z21" i="156"/>
  <c r="Z15" i="156"/>
  <c r="Z8" i="156"/>
  <c r="Z5" i="156"/>
  <c r="AE36" i="156"/>
  <c r="T25" i="153"/>
  <c r="T21" i="153"/>
  <c r="T15" i="153"/>
  <c r="T8" i="153"/>
  <c r="T5" i="153"/>
  <c r="N5" i="156"/>
  <c r="N5" i="155"/>
  <c r="N5" i="154"/>
  <c r="N5" i="153"/>
  <c r="T25" i="156"/>
  <c r="T21" i="156"/>
  <c r="T15" i="156"/>
  <c r="T8" i="156"/>
  <c r="T5" i="156"/>
  <c r="N25" i="156"/>
  <c r="N21" i="156"/>
  <c r="N15" i="156"/>
  <c r="N8" i="156"/>
  <c r="Y36" i="153"/>
  <c r="S36" i="156"/>
  <c r="M36" i="156"/>
  <c r="G36" i="156"/>
  <c r="S36" i="155"/>
  <c r="M36" i="155"/>
  <c r="G36" i="155"/>
  <c r="N25" i="155"/>
  <c r="N21" i="155"/>
  <c r="N15" i="155"/>
  <c r="N8" i="155"/>
  <c r="N25" i="154"/>
  <c r="N21" i="154"/>
  <c r="N15" i="154"/>
  <c r="N8" i="154"/>
  <c r="N25" i="153"/>
  <c r="N21" i="153"/>
  <c r="N15" i="153"/>
  <c r="N8" i="153"/>
  <c r="Q3" i="152" l="1"/>
  <c r="T3" i="152"/>
  <c r="H25" i="156"/>
  <c r="H15" i="156"/>
  <c r="H5" i="156"/>
  <c r="B25" i="156"/>
  <c r="B21" i="156"/>
  <c r="B15" i="156"/>
  <c r="B8" i="156"/>
  <c r="B5" i="156"/>
  <c r="W3" i="152" l="1"/>
  <c r="B5" i="154"/>
  <c r="B8" i="154"/>
  <c r="B15" i="154"/>
  <c r="B21" i="154"/>
  <c r="B25" i="154"/>
  <c r="B5" i="155"/>
  <c r="B8" i="155"/>
  <c r="B15" i="155"/>
  <c r="B21" i="155"/>
  <c r="B25" i="155"/>
  <c r="H5" i="155"/>
  <c r="H15" i="155"/>
  <c r="AE36" i="154"/>
  <c r="Y36" i="154"/>
  <c r="M36" i="154"/>
  <c r="G36" i="154"/>
  <c r="S36" i="153"/>
  <c r="M36" i="153"/>
  <c r="AE36" i="152"/>
  <c r="B5" i="125" l="1"/>
  <c r="A6" i="125"/>
  <c r="Z25" i="154"/>
  <c r="Z15" i="154"/>
  <c r="T25" i="154"/>
  <c r="Z25" i="152"/>
  <c r="Z21" i="152"/>
  <c r="Z15" i="152"/>
  <c r="Z8" i="152"/>
  <c r="Z5" i="152"/>
  <c r="A7" i="125" l="1"/>
  <c r="B6" i="125"/>
  <c r="B7" i="125" l="1"/>
  <c r="Z3" i="152"/>
  <c r="AC3" i="152" s="1"/>
  <c r="A10" i="125" l="1"/>
  <c r="H3" i="153" l="1"/>
  <c r="K3" i="153" s="1"/>
  <c r="B9" i="125"/>
  <c r="B10" i="125"/>
  <c r="A11" i="125"/>
  <c r="T3" i="153" s="1"/>
  <c r="W3" i="153" s="1"/>
  <c r="N3" i="153"/>
  <c r="Q3" i="153" s="1"/>
  <c r="B11" i="125" l="1"/>
  <c r="A14" i="125" l="1"/>
  <c r="B13" i="125"/>
  <c r="E3" i="154"/>
  <c r="H3" i="154" l="1"/>
  <c r="K3" i="154" s="1"/>
  <c r="B14" i="125"/>
  <c r="A15" i="125"/>
  <c r="N3" i="154" l="1"/>
  <c r="Q3" i="154" s="1"/>
  <c r="A16" i="125"/>
  <c r="B15" i="125"/>
  <c r="A17" i="125" l="1"/>
  <c r="B16" i="125"/>
  <c r="T3" i="154"/>
  <c r="W3" i="154" s="1"/>
  <c r="A18" i="125" l="1"/>
  <c r="B17" i="125"/>
  <c r="Z3" i="154"/>
  <c r="AC3" i="154" s="1"/>
  <c r="B3" i="155" l="1"/>
  <c r="E3" i="155" s="1"/>
  <c r="B18" i="125"/>
  <c r="A19" i="125"/>
  <c r="A20" i="125" l="1"/>
  <c r="A21" i="125" s="1"/>
  <c r="B19" i="125"/>
  <c r="H3" i="155"/>
  <c r="K3" i="155" s="1"/>
  <c r="B21" i="125" l="1"/>
  <c r="B20" i="125"/>
  <c r="N3" i="155"/>
  <c r="Q3" i="155" l="1"/>
  <c r="T3" i="155"/>
  <c r="B3" i="156"/>
  <c r="E3" i="156" s="1"/>
  <c r="B23" i="125" l="1"/>
  <c r="A24" i="125"/>
  <c r="A25" i="125" s="1"/>
  <c r="B25" i="125" s="1"/>
  <c r="W3" i="155"/>
  <c r="B24" i="125" l="1"/>
  <c r="H3" i="156"/>
  <c r="N3" i="156" s="1"/>
  <c r="A26" i="125"/>
  <c r="A27" i="125" s="1"/>
  <c r="B27" i="125" s="1"/>
  <c r="K3" i="156"/>
  <c r="B26" i="125" l="1"/>
  <c r="T3" i="156"/>
  <c r="Q3" i="156"/>
  <c r="W3" i="156" l="1"/>
  <c r="Z3" i="156"/>
  <c r="AC3" i="156" s="1"/>
</calcChain>
</file>

<file path=xl/sharedStrings.xml><?xml version="1.0" encoding="utf-8"?>
<sst xmlns="http://schemas.openxmlformats.org/spreadsheetml/2006/main" count="914" uniqueCount="244">
  <si>
    <t>主食</t>
  </si>
  <si>
    <t>午餐菜單</t>
  </si>
  <si>
    <t>日期</t>
  </si>
  <si>
    <t>星期</t>
  </si>
  <si>
    <t>湯品</t>
  </si>
  <si>
    <t>其他</t>
  </si>
  <si>
    <t>主菜</t>
    <phoneticPr fontId="1" type="noConversion" alignment="center"/>
  </si>
  <si>
    <t>副食一</t>
    <phoneticPr fontId="1" type="noConversion" alignment="center"/>
  </si>
  <si>
    <t>副食二</t>
    <phoneticPr fontId="1" type="noConversion" alignment="center"/>
  </si>
  <si>
    <t>校長</t>
    <phoneticPr fontId="22" type="noConversion"/>
  </si>
  <si>
    <t>主任</t>
    <phoneticPr fontId="22" type="noConversion"/>
  </si>
  <si>
    <t>執行秘書</t>
    <phoneticPr fontId="22" type="noConversion"/>
  </si>
  <si>
    <t>食譜設計</t>
    <phoneticPr fontId="22" type="noConversion"/>
  </si>
  <si>
    <t>監廚</t>
    <phoneticPr fontId="22" type="noConversion"/>
  </si>
  <si>
    <t>熱量</t>
    <phoneticPr fontId="22" type="noConversion"/>
  </si>
  <si>
    <t>水果類</t>
    <phoneticPr fontId="1" type="noConversion"/>
  </si>
  <si>
    <t>蔬菜類</t>
    <phoneticPr fontId="1" type="noConversion"/>
  </si>
  <si>
    <t>油脂與堅果種子類</t>
    <phoneticPr fontId="1" type="noConversion"/>
  </si>
  <si>
    <t>營養供應比例</t>
    <phoneticPr fontId="22" type="noConversion"/>
  </si>
  <si>
    <t>水果</t>
    <phoneticPr fontId="1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</si>
  <si>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6" type="noConversion"/>
  </si>
  <si>
    <r>
      <rPr>
        <sz val="12"/>
        <color rgb="FF000000"/>
        <rFont val="標楷體"/>
        <family val="4"/>
        <charset val="136"/>
      </rPr>
      <t>供應廠商</t>
    </r>
    <r>
      <rPr>
        <sz val="12"/>
        <color rgb="FF000000"/>
        <rFont val="Times New Roman"/>
        <family val="1"/>
      </rPr>
      <t xml:space="preserve">: </t>
    </r>
    <r>
      <rPr>
        <sz val="12"/>
        <color rgb="FF000000"/>
        <rFont val="標楷體"/>
        <family val="4"/>
        <charset val="136"/>
      </rPr>
      <t>味帝企業股份有限公司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標楷體"/>
        <family val="4"/>
        <charset val="136"/>
      </rPr>
      <t>連絡電話</t>
    </r>
    <r>
      <rPr>
        <sz val="12"/>
        <color rgb="FF000000"/>
        <rFont val="Times New Roman"/>
        <family val="1"/>
      </rPr>
      <t xml:space="preserve"> : 07-7872311</t>
    </r>
    <phoneticPr fontId="36" type="noConversion"/>
  </si>
  <si>
    <r>
      <rPr>
        <sz val="12"/>
        <color rgb="FF000000"/>
        <rFont val="標楷體"/>
        <family val="4"/>
        <charset val="136"/>
      </rPr>
      <t>日期</t>
    </r>
  </si>
  <si>
    <r>
      <rPr>
        <sz val="12"/>
        <color rgb="FF000000"/>
        <rFont val="標楷體"/>
        <family val="4"/>
        <charset val="136"/>
      </rPr>
      <t>項目</t>
    </r>
  </si>
  <si>
    <r>
      <rPr>
        <sz val="12"/>
        <color rgb="FF000000"/>
        <rFont val="標楷體"/>
        <family val="4"/>
        <charset val="136"/>
      </rPr>
      <t>菜名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烹調法</t>
    </r>
    <phoneticPr fontId="36" type="noConversion"/>
  </si>
  <si>
    <r>
      <rPr>
        <sz val="12"/>
        <color rgb="FF000000"/>
        <rFont val="標楷體"/>
        <family val="4"/>
        <charset val="136"/>
      </rPr>
      <t>材料</t>
    </r>
  </si>
  <si>
    <r>
      <rPr>
        <sz val="10"/>
        <color rgb="FF000000"/>
        <rFont val="標楷體"/>
        <family val="4"/>
        <charset val="136"/>
      </rPr>
      <t>每人</t>
    </r>
    <r>
      <rPr>
        <sz val="10"/>
        <color rgb="FF000000"/>
        <rFont val="Times New Roman"/>
        <family val="1"/>
      </rPr>
      <t>(g)</t>
    </r>
  </si>
  <si>
    <r>
      <rPr>
        <sz val="12"/>
        <color rgb="FF000000"/>
        <rFont val="標楷體"/>
        <family val="4"/>
        <charset val="136"/>
      </rPr>
      <t>學校採購量</t>
    </r>
    <r>
      <rPr>
        <sz val="12"/>
        <color rgb="FF000000"/>
        <rFont val="Times New Roman"/>
        <family val="1"/>
      </rPr>
      <t>(kg)</t>
    </r>
  </si>
  <si>
    <r>
      <rPr>
        <sz val="12"/>
        <color rgb="FF000000"/>
        <rFont val="標楷體"/>
        <family val="4"/>
        <charset val="136"/>
      </rPr>
      <t>三章一</t>
    </r>
    <r>
      <rPr>
        <sz val="12"/>
        <color rgb="FF000000"/>
        <rFont val="Times New Roman"/>
        <family val="1"/>
      </rPr>
      <t>Q</t>
    </r>
    <r>
      <rPr>
        <sz val="12"/>
        <color rgb="FF000000"/>
        <rFont val="標楷體"/>
        <family val="4"/>
        <charset val="136"/>
      </rPr>
      <t>標示</t>
    </r>
    <phoneticPr fontId="36" type="noConversion"/>
  </si>
  <si>
    <r>
      <rPr>
        <sz val="12"/>
        <color rgb="FF000000"/>
        <rFont val="標楷體"/>
        <family val="4"/>
        <charset val="136"/>
      </rPr>
      <t>菜名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烹調法</t>
    </r>
  </si>
  <si>
    <r>
      <rPr>
        <sz val="12"/>
        <color rgb="FF000000"/>
        <rFont val="標楷體"/>
        <family val="4"/>
        <charset val="136"/>
      </rPr>
      <t>三章一</t>
    </r>
    <r>
      <rPr>
        <sz val="12"/>
        <color rgb="FF000000"/>
        <rFont val="Times New Roman"/>
        <family val="1"/>
      </rPr>
      <t>Q</t>
    </r>
    <r>
      <rPr>
        <sz val="12"/>
        <color rgb="FF000000"/>
        <rFont val="標楷體"/>
        <family val="4"/>
        <charset val="136"/>
      </rPr>
      <t>標示</t>
    </r>
  </si>
  <si>
    <r>
      <rPr>
        <sz val="12"/>
        <color rgb="FF000000"/>
        <rFont val="標楷體"/>
        <family val="4"/>
        <charset val="136"/>
      </rPr>
      <t>副食一</t>
    </r>
    <phoneticPr fontId="36" type="noConversion"/>
  </si>
  <si>
    <r>
      <rPr>
        <sz val="12"/>
        <color rgb="FF000000"/>
        <rFont val="標楷體"/>
        <family val="4"/>
        <charset val="136"/>
      </rPr>
      <t>副食二</t>
    </r>
    <phoneticPr fontId="36" type="noConversion"/>
  </si>
  <si>
    <r>
      <rPr>
        <sz val="12"/>
        <color rgb="FF000000"/>
        <rFont val="標楷體"/>
        <family val="4"/>
        <charset val="136"/>
      </rPr>
      <t>湯品</t>
    </r>
    <phoneticPr fontId="36" type="noConversion"/>
  </si>
  <si>
    <t>主菜</t>
    <phoneticPr fontId="22" type="noConversion"/>
  </si>
  <si>
    <t>主食</t>
    <phoneticPr fontId="36" type="noConversion"/>
  </si>
  <si>
    <t xml:space="preserve">食譜設計:               執行秘書:               主任:               校長：                   </t>
    <phoneticPr fontId="22" type="noConversion"/>
  </si>
  <si>
    <t>食材確認合格</t>
    <phoneticPr fontId="36" type="noConversion"/>
  </si>
  <si>
    <t>食材確認合格</t>
    <phoneticPr fontId="36" type="noConversion"/>
  </si>
  <si>
    <t>食材確認合格</t>
    <phoneticPr fontId="36" type="noConversion"/>
  </si>
  <si>
    <t>食材確認合格</t>
    <phoneticPr fontId="36" type="noConversion"/>
  </si>
  <si>
    <t>食材確認合格</t>
    <phoneticPr fontId="36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</si>
  <si>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6" type="noConversion"/>
  </si>
  <si>
    <r>
      <rPr>
        <sz val="12"/>
        <color rgb="FF000000"/>
        <rFont val="標楷體"/>
        <family val="4"/>
        <charset val="136"/>
      </rPr>
      <t>供應廠商</t>
    </r>
    <r>
      <rPr>
        <sz val="12"/>
        <color rgb="FF000000"/>
        <rFont val="Times New Roman"/>
        <family val="1"/>
      </rPr>
      <t xml:space="preserve">: </t>
    </r>
    <r>
      <rPr>
        <sz val="12"/>
        <color rgb="FF000000"/>
        <rFont val="標楷體"/>
        <family val="4"/>
        <charset val="136"/>
      </rPr>
      <t>味帝企業股份有限公司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標楷體"/>
        <family val="4"/>
        <charset val="136"/>
      </rPr>
      <t>連絡電話</t>
    </r>
    <r>
      <rPr>
        <sz val="12"/>
        <color rgb="FF000000"/>
        <rFont val="Times New Roman"/>
        <family val="1"/>
      </rPr>
      <t xml:space="preserve"> : 07-7872311</t>
    </r>
    <phoneticPr fontId="36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</si>
  <si>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6" type="noConversion"/>
  </si>
  <si>
    <r>
      <rPr>
        <sz val="12"/>
        <color rgb="FF000000"/>
        <rFont val="標楷體"/>
        <family val="4"/>
        <charset val="136"/>
      </rPr>
      <t>供應廠商</t>
    </r>
    <r>
      <rPr>
        <sz val="12"/>
        <color rgb="FF000000"/>
        <rFont val="Times New Roman"/>
        <family val="1"/>
      </rPr>
      <t xml:space="preserve">: </t>
    </r>
    <r>
      <rPr>
        <sz val="12"/>
        <color rgb="FF000000"/>
        <rFont val="標楷體"/>
        <family val="4"/>
        <charset val="136"/>
      </rPr>
      <t>味帝企業股份有限公司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標楷體"/>
        <family val="4"/>
        <charset val="136"/>
      </rPr>
      <t>連絡電話</t>
    </r>
    <r>
      <rPr>
        <sz val="12"/>
        <color rgb="FF000000"/>
        <rFont val="Times New Roman"/>
        <family val="1"/>
      </rPr>
      <t xml:space="preserve"> : 07-7872311</t>
    </r>
    <phoneticPr fontId="36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</si>
  <si>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6" type="noConversion"/>
  </si>
  <si>
    <r>
      <rPr>
        <sz val="12"/>
        <color rgb="FF000000"/>
        <rFont val="標楷體"/>
        <family val="4"/>
        <charset val="136"/>
      </rPr>
      <t>供應廠商</t>
    </r>
    <r>
      <rPr>
        <sz val="12"/>
        <color rgb="FF000000"/>
        <rFont val="Times New Roman"/>
        <family val="1"/>
      </rPr>
      <t xml:space="preserve">: </t>
    </r>
    <r>
      <rPr>
        <sz val="12"/>
        <color rgb="FF000000"/>
        <rFont val="標楷體"/>
        <family val="4"/>
        <charset val="136"/>
      </rPr>
      <t>味帝企業股份有限公司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標楷體"/>
        <family val="4"/>
        <charset val="136"/>
      </rPr>
      <t>連絡電話</t>
    </r>
    <r>
      <rPr>
        <sz val="12"/>
        <color rgb="FF000000"/>
        <rFont val="Times New Roman"/>
        <family val="1"/>
      </rPr>
      <t xml:space="preserve"> : 07-7872311</t>
    </r>
    <phoneticPr fontId="36" type="noConversion"/>
  </si>
  <si>
    <t>附餐</t>
    <phoneticPr fontId="1" type="noConversion"/>
  </si>
  <si>
    <t>全穀雜糧類</t>
    <phoneticPr fontId="1" type="noConversion"/>
  </si>
  <si>
    <t>豆魚蛋肉類</t>
    <phoneticPr fontId="1" type="noConversion"/>
  </si>
  <si>
    <t>乳品類</t>
    <phoneticPr fontId="1" type="noConversion"/>
  </si>
  <si>
    <t>有機蔬菜</t>
    <phoneticPr fontId="22" type="noConversion"/>
  </si>
  <si>
    <t>＊本校午餐供應皆採國產豬肉。</t>
    <phoneticPr fontId="22" type="noConversion"/>
  </si>
  <si>
    <t>＊午餐菜色含有麩質、甲殼類、芒果、花生、堅果、芝麻、大豆、奶、蛋、魚類等及其製品,不適合對其過敏者食用。</t>
    <phoneticPr fontId="22" type="noConversion"/>
  </si>
  <si>
    <t>114年</t>
    <phoneticPr fontId="1" type="noConversion" alignment="center"/>
  </si>
  <si>
    <t>10月份</t>
    <phoneticPr fontId="1" type="noConversion" alignment="center"/>
  </si>
  <si>
    <t>燕麥米飯</t>
  </si>
  <si>
    <t>打拋豬肉</t>
  </si>
  <si>
    <t>蒸  蛋</t>
  </si>
  <si>
    <t>炒青江菜</t>
  </si>
  <si>
    <t>糙米飯</t>
  </si>
  <si>
    <t>香蒜大排×1</t>
  </si>
  <si>
    <t>雙菇燴豆腐</t>
  </si>
  <si>
    <t>有機蔬菜</t>
  </si>
  <si>
    <t>海苔飯</t>
  </si>
  <si>
    <t>紅燒雞丁</t>
  </si>
  <si>
    <t>洋蔥炒蛋</t>
  </si>
  <si>
    <t>綠豆甜湯</t>
  </si>
  <si>
    <t>義大利肉醬麵</t>
  </si>
  <si>
    <t>麥克雞塊×3</t>
  </si>
  <si>
    <t>炒青花菜</t>
  </si>
  <si>
    <t>玉米濃湯</t>
  </si>
  <si>
    <t>水果</t>
  </si>
  <si>
    <t>白米飯</t>
  </si>
  <si>
    <t>京醬肉片</t>
  </si>
  <si>
    <t>玉米炒蛋</t>
  </si>
  <si>
    <t>薑絲黃瓜</t>
  </si>
  <si>
    <t>薏仁米飯</t>
  </si>
  <si>
    <t>咖 哩 雞</t>
  </si>
  <si>
    <t>滷豆干丁</t>
  </si>
  <si>
    <t>絲瓜蛋花</t>
  </si>
  <si>
    <t>香酥魚排×1</t>
  </si>
  <si>
    <t>紅蘿蔔炒蛋</t>
  </si>
  <si>
    <t>炒豆芽菜</t>
  </si>
  <si>
    <t>冬 瓜 湯</t>
  </si>
  <si>
    <t>小米飯</t>
  </si>
  <si>
    <t>薑汁燒肉</t>
  </si>
  <si>
    <t>蜜汁油腐丁</t>
  </si>
  <si>
    <t>炒大陸妹</t>
  </si>
  <si>
    <t>肉骨茶湯</t>
  </si>
  <si>
    <t>履歷豆漿</t>
  </si>
  <si>
    <t>芝麻米飯</t>
  </si>
  <si>
    <t>鹽酥魚丁</t>
  </si>
  <si>
    <t>白菜肉羹</t>
  </si>
  <si>
    <t>扁 蒲 湯</t>
  </si>
  <si>
    <t>可樂滷豬腳</t>
  </si>
  <si>
    <t>嫩炒海帶跟</t>
  </si>
  <si>
    <t>黑糖粉圓牛奶甜湯</t>
  </si>
  <si>
    <t>沙茶雞丁</t>
  </si>
  <si>
    <t>關 東 煮</t>
  </si>
  <si>
    <t>豆薯蛋花</t>
  </si>
  <si>
    <t>什錦海鮮飯湯</t>
  </si>
  <si>
    <t>肉 包×1</t>
  </si>
  <si>
    <t>黑胡椒豬柳</t>
  </si>
  <si>
    <t>螞蟻上樹</t>
  </si>
  <si>
    <t>香菇雞湯</t>
  </si>
  <si>
    <t>胚芽米飯</t>
  </si>
  <si>
    <t>三絲炒蛋</t>
  </si>
  <si>
    <t>四神龍骨</t>
  </si>
  <si>
    <t>蒜 頭 雞</t>
  </si>
  <si>
    <t>泡菜炒豆包</t>
  </si>
  <si>
    <t>雞絲肉飯</t>
  </si>
  <si>
    <t>茶葉蛋×1</t>
  </si>
  <si>
    <t>炒高麗菜</t>
  </si>
  <si>
    <t>當歸銀蘿</t>
  </si>
  <si>
    <t>麥片米飯</t>
  </si>
  <si>
    <t>梅干扣肉</t>
  </si>
  <si>
    <t>小黃瓜甜不辣</t>
  </si>
  <si>
    <t>炒小白菜</t>
  </si>
  <si>
    <t>玉 米 湯</t>
  </si>
  <si>
    <t>蕃茄炒蛋</t>
  </si>
  <si>
    <t>薑絲紫菜</t>
  </si>
  <si>
    <t>家常滷肉燥</t>
  </si>
  <si>
    <t>客家小炒</t>
  </si>
  <si>
    <t>紅豆薏仁甜湯</t>
  </si>
  <si>
    <t>白米</t>
  </si>
  <si>
    <t>白米</t>
    <phoneticPr fontId="22" type="noConversion"/>
  </si>
  <si>
    <t>燕麥</t>
    <phoneticPr fontId="22" type="noConversion"/>
  </si>
  <si>
    <t>赤絞肉</t>
    <phoneticPr fontId="22" type="noConversion"/>
  </si>
  <si>
    <t>洋蔥</t>
    <phoneticPr fontId="22" type="noConversion"/>
  </si>
  <si>
    <t>九層塔</t>
    <phoneticPr fontId="22" type="noConversion"/>
  </si>
  <si>
    <t>雞蛋</t>
    <phoneticPr fontId="22" type="noConversion"/>
  </si>
  <si>
    <t>青江菜</t>
    <phoneticPr fontId="22" type="noConversion"/>
  </si>
  <si>
    <t>大黃瓜</t>
    <phoneticPr fontId="22" type="noConversion"/>
  </si>
  <si>
    <t>糙米</t>
    <phoneticPr fontId="22" type="noConversion"/>
  </si>
  <si>
    <t>嫩豆腐</t>
    <phoneticPr fontId="22" type="noConversion"/>
  </si>
  <si>
    <t>杏鮑菇</t>
    <phoneticPr fontId="22" type="noConversion"/>
  </si>
  <si>
    <t>濕香菇</t>
    <phoneticPr fontId="22" type="noConversion"/>
  </si>
  <si>
    <t>紅蘿蔔</t>
    <phoneticPr fontId="22" type="noConversion"/>
  </si>
  <si>
    <t>高麗菜</t>
    <phoneticPr fontId="22" type="noConversion"/>
  </si>
  <si>
    <t>海苔飯</t>
    <phoneticPr fontId="22" type="noConversion"/>
  </si>
  <si>
    <t>雞丁</t>
    <phoneticPr fontId="22" type="noConversion"/>
  </si>
  <si>
    <t>白蘿蔔</t>
    <phoneticPr fontId="22" type="noConversion"/>
  </si>
  <si>
    <t>綠豆</t>
    <phoneticPr fontId="22" type="noConversion"/>
  </si>
  <si>
    <t>牛排麵</t>
    <phoneticPr fontId="22" type="noConversion"/>
  </si>
  <si>
    <t>絞肉</t>
    <phoneticPr fontId="22" type="noConversion"/>
  </si>
  <si>
    <t>蕃茄丁罐</t>
    <phoneticPr fontId="22" type="noConversion"/>
  </si>
  <si>
    <t>洋菇罐頭</t>
    <phoneticPr fontId="22" type="noConversion"/>
  </si>
  <si>
    <t>麥克雞塊</t>
    <phoneticPr fontId="22" type="noConversion"/>
  </si>
  <si>
    <t>青花菜</t>
    <phoneticPr fontId="22" type="noConversion"/>
  </si>
  <si>
    <t>玉米粒</t>
    <phoneticPr fontId="22" type="noConversion"/>
  </si>
  <si>
    <t>薑絲</t>
    <phoneticPr fontId="22" type="noConversion"/>
  </si>
  <si>
    <t xml:space="preserve">薏仁 </t>
  </si>
  <si>
    <t xml:space="preserve">薏仁 </t>
    <phoneticPr fontId="22" type="noConversion"/>
  </si>
  <si>
    <t>洋芋</t>
    <phoneticPr fontId="22" type="noConversion"/>
  </si>
  <si>
    <t>豆干</t>
    <phoneticPr fontId="22" type="noConversion"/>
  </si>
  <si>
    <t>絲瓜</t>
    <phoneticPr fontId="22" type="noConversion"/>
  </si>
  <si>
    <t>香酥魚排</t>
    <phoneticPr fontId="22" type="noConversion"/>
  </si>
  <si>
    <t>豆芽菜</t>
    <phoneticPr fontId="22" type="noConversion"/>
  </si>
  <si>
    <t>韭菜</t>
    <phoneticPr fontId="22" type="noConversion"/>
  </si>
  <si>
    <t>冬瓜</t>
    <phoneticPr fontId="22" type="noConversion"/>
  </si>
  <si>
    <t>烏龍麵</t>
    <phoneticPr fontId="22" type="noConversion"/>
  </si>
  <si>
    <t>肉絲</t>
    <phoneticPr fontId="22" type="noConversion"/>
  </si>
  <si>
    <t>乾海帶芽</t>
    <phoneticPr fontId="22" type="noConversion"/>
  </si>
  <si>
    <t>小米</t>
    <phoneticPr fontId="22" type="noConversion"/>
  </si>
  <si>
    <t>肉片</t>
    <phoneticPr fontId="22" type="noConversion"/>
  </si>
  <si>
    <t>油豆腐</t>
    <phoneticPr fontId="22" type="noConversion"/>
  </si>
  <si>
    <t>大陸妹</t>
    <phoneticPr fontId="22" type="noConversion"/>
  </si>
  <si>
    <t>黑芝麻</t>
    <phoneticPr fontId="22" type="noConversion"/>
  </si>
  <si>
    <t>魚丁</t>
    <phoneticPr fontId="22" type="noConversion"/>
  </si>
  <si>
    <t>山東大白菜</t>
    <phoneticPr fontId="22" type="noConversion"/>
  </si>
  <si>
    <t>乾香菇絲</t>
    <phoneticPr fontId="22" type="noConversion"/>
  </si>
  <si>
    <t>扁蒲</t>
    <phoneticPr fontId="22" type="noConversion"/>
  </si>
  <si>
    <t>海苔粉</t>
    <phoneticPr fontId="22" type="noConversion"/>
  </si>
  <si>
    <t>肉丁</t>
    <phoneticPr fontId="22" type="noConversion"/>
  </si>
  <si>
    <t>豆干片</t>
    <phoneticPr fontId="22" type="noConversion"/>
  </si>
  <si>
    <t>海帶頭</t>
    <phoneticPr fontId="22" type="noConversion"/>
  </si>
  <si>
    <t>粉圓</t>
    <phoneticPr fontId="22" type="noConversion"/>
  </si>
  <si>
    <t>黑糖</t>
    <phoneticPr fontId="22" type="noConversion"/>
  </si>
  <si>
    <t>奶粉</t>
    <phoneticPr fontId="22" type="noConversion"/>
  </si>
  <si>
    <t>黑輪條</t>
    <phoneticPr fontId="22" type="noConversion"/>
  </si>
  <si>
    <t>虱目魚丸</t>
    <phoneticPr fontId="22" type="noConversion"/>
  </si>
  <si>
    <t>玉米塊</t>
    <phoneticPr fontId="22" type="noConversion"/>
  </si>
  <si>
    <t>豆薯</t>
    <phoneticPr fontId="22" type="noConversion"/>
  </si>
  <si>
    <t>魷魚條</t>
    <phoneticPr fontId="22" type="noConversion"/>
  </si>
  <si>
    <t>芹菜</t>
    <phoneticPr fontId="22" type="noConversion"/>
  </si>
  <si>
    <t>乾香菇</t>
    <phoneticPr fontId="22" type="noConversion"/>
  </si>
  <si>
    <t>肉包</t>
    <phoneticPr fontId="22" type="noConversion"/>
  </si>
  <si>
    <t>豬柳</t>
    <phoneticPr fontId="22" type="noConversion"/>
  </si>
  <si>
    <t>冬粉</t>
    <phoneticPr fontId="22" type="noConversion"/>
  </si>
  <si>
    <t>胚芽米</t>
    <phoneticPr fontId="22" type="noConversion"/>
  </si>
  <si>
    <t>龍骨</t>
    <phoneticPr fontId="22" type="noConversion"/>
  </si>
  <si>
    <t>四神料包</t>
    <phoneticPr fontId="22" type="noConversion"/>
  </si>
  <si>
    <t>蒜頭</t>
    <phoneticPr fontId="22" type="noConversion"/>
  </si>
  <si>
    <t>炸豆包</t>
    <phoneticPr fontId="22" type="noConversion"/>
  </si>
  <si>
    <t>韓式泡菜</t>
    <phoneticPr fontId="22" type="noConversion"/>
  </si>
  <si>
    <t>乾金針</t>
    <phoneticPr fontId="22" type="noConversion"/>
  </si>
  <si>
    <t>雞肉絲</t>
    <phoneticPr fontId="22" type="noConversion"/>
  </si>
  <si>
    <t>紅蔥頭</t>
    <phoneticPr fontId="22" type="noConversion"/>
  </si>
  <si>
    <t>麥片</t>
    <phoneticPr fontId="22" type="noConversion"/>
  </si>
  <si>
    <t>梅干菜</t>
    <phoneticPr fontId="22" type="noConversion"/>
  </si>
  <si>
    <t>小黃瓜</t>
    <phoneticPr fontId="22" type="noConversion"/>
  </si>
  <si>
    <t>小白菜</t>
    <phoneticPr fontId="22" type="noConversion"/>
  </si>
  <si>
    <t>蕃茄</t>
    <phoneticPr fontId="22" type="noConversion"/>
  </si>
  <si>
    <t>紫菜</t>
    <phoneticPr fontId="22" type="noConversion"/>
  </si>
  <si>
    <t>乾魷魚</t>
    <phoneticPr fontId="22" type="noConversion"/>
  </si>
  <si>
    <t>紅豆</t>
    <phoneticPr fontId="22" type="noConversion"/>
  </si>
  <si>
    <t>排除</t>
  </si>
  <si>
    <t>排除</t>
    <phoneticPr fontId="22" type="noConversion"/>
  </si>
  <si>
    <t>CAS</t>
  </si>
  <si>
    <t>CAS</t>
    <phoneticPr fontId="22" type="noConversion"/>
  </si>
  <si>
    <t>TAP</t>
  </si>
  <si>
    <t>TAP</t>
    <phoneticPr fontId="22" type="noConversion"/>
  </si>
  <si>
    <t>Q</t>
  </si>
  <si>
    <t>Q</t>
    <phoneticPr fontId="22" type="noConversion"/>
  </si>
  <si>
    <t>海帶結</t>
    <phoneticPr fontId="22" type="noConversion"/>
  </si>
  <si>
    <t>帶肉豬腳丁</t>
    <phoneticPr fontId="22" type="noConversion"/>
  </si>
  <si>
    <t>履歷豆漿</t>
    <phoneticPr fontId="22" type="noConversion"/>
  </si>
  <si>
    <t>大排</t>
    <phoneticPr fontId="22" type="noConversion"/>
  </si>
  <si>
    <t>雙色花椰菜</t>
    <phoneticPr fontId="22" type="noConversion"/>
  </si>
  <si>
    <t>沙茶油菜</t>
    <phoneticPr fontId="22" type="noConversion"/>
  </si>
  <si>
    <t>屏東縣立萬新國民中學</t>
    <phoneticPr fontId="22" type="noConversion"/>
  </si>
  <si>
    <t>屏東縣立萬新國民中學 114年10月第一週</t>
    <phoneticPr fontId="36" type="noConversion"/>
  </si>
  <si>
    <t>屏東縣立萬新國民中學 114年10月第二週</t>
    <phoneticPr fontId="36" type="noConversion"/>
  </si>
  <si>
    <t>屏東縣立萬新國民中學 114年10月第三週</t>
    <phoneticPr fontId="36" type="noConversion"/>
  </si>
  <si>
    <t>屏東縣立萬新國民中學 114年10月第四週</t>
    <phoneticPr fontId="36" type="noConversion"/>
  </si>
  <si>
    <t>屏東縣立萬新國民中學 114年10月第五週</t>
    <phoneticPr fontId="36" type="noConversion"/>
  </si>
  <si>
    <t>義式蕃茄雞肉</t>
    <phoneticPr fontId="22" type="noConversion"/>
  </si>
  <si>
    <t>鹽 酥 雞</t>
    <phoneticPr fontId="22" type="noConversion"/>
  </si>
  <si>
    <t>炒烏龍麵</t>
    <phoneticPr fontId="22" type="noConversion"/>
  </si>
  <si>
    <t>日式佃煮</t>
    <phoneticPr fontId="22" type="noConversion"/>
  </si>
  <si>
    <t>柴魚片</t>
    <phoneticPr fontId="22" type="noConversion"/>
  </si>
  <si>
    <t>白花菜</t>
    <phoneticPr fontId="22" type="noConversion"/>
  </si>
  <si>
    <t>油菜</t>
    <phoneticPr fontId="22" type="noConversion"/>
  </si>
  <si>
    <t>米血丁</t>
    <phoneticPr fontId="22" type="noConversion"/>
  </si>
  <si>
    <t>水果</t>
    <phoneticPr fontId="22" type="noConversion"/>
  </si>
  <si>
    <t>鮮奶</t>
    <phoneticPr fontId="22" type="noConversion"/>
  </si>
  <si>
    <t>奶類</t>
    <phoneticPr fontId="22" type="noConversion"/>
  </si>
  <si>
    <t>高麗菜湯</t>
    <phoneticPr fontId="22" type="noConversion"/>
  </si>
  <si>
    <t>豆 薯 湯</t>
    <phoneticPr fontId="22" type="noConversion"/>
  </si>
  <si>
    <t>薑絲海芽</t>
    <phoneticPr fontId="22" type="noConversion"/>
  </si>
  <si>
    <t>金 針 湯</t>
    <phoneticPr fontId="22" type="noConversion"/>
  </si>
  <si>
    <t>供應人數：340人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</si>
</sst>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-[$€-2]* #,##0.00_-;\-[$€-2]* #,##0.00_-;_-[$€-2]* &quot;-&quot;??_-"/>
    <numFmt numFmtId="177" formatCode="[$-404]aaaa;@"/>
    <numFmt numFmtId="178" formatCode="0_ "/>
    <numFmt numFmtId="179" formatCode="0;_؂"/>
    <numFmt numFmtId="180" formatCode="0.0_ "/>
    <numFmt numFmtId="181" formatCode="m/d;@"/>
    <numFmt numFmtId="182" formatCode="[$-404]aaa;@"/>
    <numFmt numFmtId="183" formatCode="m&quot;月&quot;d&quot;日&quot;"/>
  </numFmts>
  <fonts count="55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2"/>
      <color indexed="30"/>
      <name val="新細明體"/>
      <family val="1"/>
      <charset val="136"/>
    </font>
    <font>
      <sz val="14"/>
      <color theme="1"/>
      <name val="新細明體"/>
      <family val="2"/>
      <charset val="136"/>
      <scheme val="maj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1"/>
      <color rgb="FF000000"/>
      <name val="Times New Roman"/>
      <family val="1"/>
    </font>
    <font>
      <sz val="12"/>
      <color rgb="FF000000"/>
      <name val="新細明體"/>
      <family val="1"/>
      <charset val="136"/>
      <scheme val="major"/>
    </font>
    <font>
      <b/>
      <sz val="18"/>
      <name val="標楷體"/>
      <family val="4"/>
      <charset val="136"/>
    </font>
    <font>
      <sz val="11"/>
      <color rgb="FF000000"/>
      <name val="Arial"/>
      <family val="2"/>
    </font>
    <font>
      <sz val="18"/>
      <color rgb="FF000000"/>
      <name val="標楷體"/>
      <family val="4"/>
      <charset val="136"/>
    </font>
    <font>
      <sz val="9"/>
      <name val="細明體"/>
      <family val="3"/>
      <charset val="136"/>
    </font>
    <font>
      <sz val="18"/>
      <color rgb="FF000000"/>
      <name val="Times New Roman"/>
      <family val="1"/>
    </font>
    <font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0"/>
      <color rgb="FF000000"/>
      <name val="標楷體"/>
      <family val="4"/>
      <charset val="136"/>
    </font>
    <font>
      <sz val="6"/>
      <color rgb="FFFF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name val="標楷體"/>
      <family val="4"/>
      <charset val="136"/>
    </font>
    <font>
      <sz val="11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sz val="8"/>
      <name val="標楷體"/>
      <family val="4"/>
      <charset val="136"/>
    </font>
    <font>
      <sz val="14"/>
      <name val="標楷體"/>
      <family val="4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7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6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4" fillId="0" borderId="0">
      <alignment vertical="center"/>
    </xf>
    <xf numFmtId="0" fontId="21" fillId="0" borderId="0" applyNumberFormat="0" applyBorder="0" applyProtection="0"/>
  </cellStyleXfs>
  <cellXfs count="232">
    <xf numFmtId="0" fontId="0" fillId="0" borderId="0" xfId="0">
      <alignment vertical="center"/>
    </xf>
    <xf numFmtId="0" fontId="20" fillId="0" borderId="0" xfId="192">
      <alignment vertical="center"/>
    </xf>
    <xf numFmtId="0" fontId="23" fillId="0" borderId="0" xfId="192" applyFont="1" applyAlignment="1">
      <alignment horizontal="center" vertical="center"/>
    </xf>
    <xf numFmtId="0" fontId="23" fillId="0" borderId="0" xfId="192" applyFont="1">
      <alignment vertical="center"/>
    </xf>
    <xf numFmtId="0" fontId="2" fillId="0" borderId="0" xfId="192" applyFont="1">
      <alignment vertical="center"/>
    </xf>
    <xf numFmtId="0" fontId="27" fillId="0" borderId="0" xfId="192" applyFont="1">
      <alignment vertical="center"/>
    </xf>
    <xf numFmtId="0" fontId="25" fillId="0" borderId="0" xfId="192" applyFont="1">
      <alignment vertical="center"/>
    </xf>
    <xf numFmtId="0" fontId="28" fillId="0" borderId="0" xfId="192" applyFont="1">
      <alignment vertical="center"/>
    </xf>
    <xf numFmtId="0" fontId="24" fillId="0" borderId="0" xfId="192" applyFont="1">
      <alignment vertical="center"/>
    </xf>
    <xf numFmtId="0" fontId="26" fillId="0" borderId="0" xfId="192" applyFo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181" fontId="33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7" fillId="0" borderId="0" xfId="461" applyFont="1" applyAlignment="1">
      <alignment horizontal="center" vertical="center"/>
    </xf>
    <xf numFmtId="0" fontId="34" fillId="0" borderId="0" xfId="461">
      <alignment vertical="center"/>
    </xf>
    <xf numFmtId="0" fontId="39" fillId="0" borderId="0" xfId="461" applyFont="1" applyAlignment="1">
      <alignment horizontal="center" vertical="center"/>
    </xf>
    <xf numFmtId="0" fontId="31" fillId="0" borderId="0" xfId="461" applyFont="1" applyAlignment="1">
      <alignment horizontal="left" vertical="center"/>
    </xf>
    <xf numFmtId="0" fontId="39" fillId="0" borderId="21" xfId="461" applyFont="1" applyBorder="1" applyAlignment="1">
      <alignment horizontal="center" vertical="center"/>
    </xf>
    <xf numFmtId="0" fontId="39" fillId="0" borderId="21" xfId="461" applyFont="1" applyBorder="1" applyAlignment="1">
      <alignment horizontal="center" vertical="center" shrinkToFit="1"/>
    </xf>
    <xf numFmtId="0" fontId="41" fillId="0" borderId="21" xfId="461" applyFont="1" applyBorder="1" applyAlignment="1">
      <alignment horizontal="center" vertical="center" shrinkToFit="1"/>
    </xf>
    <xf numFmtId="0" fontId="43" fillId="0" borderId="24" xfId="461" applyFont="1" applyBorder="1" applyAlignment="1">
      <alignment horizontal="center" vertical="center" shrinkToFit="1"/>
    </xf>
    <xf numFmtId="0" fontId="34" fillId="0" borderId="0" xfId="461" applyAlignment="1">
      <alignment horizontal="center" vertical="center"/>
    </xf>
    <xf numFmtId="0" fontId="21" fillId="0" borderId="0" xfId="461" applyFont="1" applyAlignment="1">
      <alignment horizontal="center" vertical="center"/>
    </xf>
    <xf numFmtId="0" fontId="39" fillId="0" borderId="21" xfId="462" applyFont="1" applyBorder="1" applyAlignment="1" applyProtection="1">
      <alignment horizontal="center" vertical="center" shrinkToFit="1"/>
    </xf>
    <xf numFmtId="0" fontId="31" fillId="0" borderId="0" xfId="461" applyFont="1">
      <alignment vertical="center"/>
    </xf>
    <xf numFmtId="0" fontId="39" fillId="0" borderId="0" xfId="461" applyFont="1">
      <alignment vertical="center"/>
    </xf>
    <xf numFmtId="0" fontId="39" fillId="0" borderId="21" xfId="461" applyFont="1" applyBorder="1" applyAlignment="1">
      <alignment horizontal="center"/>
    </xf>
    <xf numFmtId="0" fontId="45" fillId="0" borderId="10" xfId="192" applyFont="1" applyBorder="1">
      <alignment vertical="center"/>
    </xf>
    <xf numFmtId="178" fontId="45" fillId="0" borderId="10" xfId="192" applyNumberFormat="1" applyFont="1" applyBorder="1">
      <alignment vertical="center"/>
    </xf>
    <xf numFmtId="0" fontId="45" fillId="0" borderId="10" xfId="192" applyFont="1" applyBorder="1" applyAlignment="1">
      <alignment horizontal="center" vertical="center"/>
    </xf>
    <xf numFmtId="0" fontId="45" fillId="0" borderId="0" xfId="192" applyFont="1">
      <alignment vertical="center"/>
    </xf>
    <xf numFmtId="180" fontId="45" fillId="0" borderId="0" xfId="192" applyNumberFormat="1" applyFont="1" applyAlignment="1">
      <alignment horizontal="left" vertical="center"/>
    </xf>
    <xf numFmtId="0" fontId="45" fillId="0" borderId="11" xfId="192" applyFont="1" applyBorder="1">
      <alignment vertical="center"/>
    </xf>
    <xf numFmtId="0" fontId="45" fillId="0" borderId="17" xfId="192" applyFont="1" applyBorder="1" applyAlignment="1">
      <alignment horizontal="center" vertical="center"/>
    </xf>
    <xf numFmtId="0" fontId="45" fillId="0" borderId="14" xfId="192" applyFont="1" applyBorder="1" applyAlignment="1">
      <alignment horizontal="center" vertical="center" wrapText="1"/>
    </xf>
    <xf numFmtId="0" fontId="45" fillId="0" borderId="14" xfId="192" applyFont="1" applyBorder="1">
      <alignment vertical="center"/>
    </xf>
    <xf numFmtId="180" fontId="45" fillId="0" borderId="14" xfId="192" applyNumberFormat="1" applyFont="1" applyBorder="1">
      <alignment vertical="center"/>
    </xf>
    <xf numFmtId="0" fontId="45" fillId="0" borderId="0" xfId="192" applyFont="1" applyAlignment="1">
      <alignment horizontal="center" vertical="center" wrapText="1"/>
    </xf>
    <xf numFmtId="0" fontId="45" fillId="0" borderId="0" xfId="192" applyFont="1" applyAlignment="1">
      <alignment horizontal="left" vertical="center"/>
    </xf>
    <xf numFmtId="0" fontId="45" fillId="0" borderId="0" xfId="192" applyFont="1" applyAlignment="1">
      <alignment horizontal="center" vertical="center"/>
    </xf>
    <xf numFmtId="0" fontId="45" fillId="0" borderId="31" xfId="192" applyFont="1" applyBorder="1">
      <alignment vertical="center"/>
    </xf>
    <xf numFmtId="0" fontId="45" fillId="0" borderId="17" xfId="192" applyFont="1" applyBorder="1">
      <alignment vertical="center"/>
    </xf>
    <xf numFmtId="0" fontId="39" fillId="0" borderId="23" xfId="461" applyFont="1" applyBorder="1" applyAlignment="1">
      <alignment horizontal="center" vertical="center" shrinkToFit="1"/>
    </xf>
    <xf numFmtId="0" fontId="45" fillId="0" borderId="14" xfId="192" applyFont="1" applyBorder="1" applyAlignment="1">
      <alignment horizontal="center" vertical="center"/>
    </xf>
    <xf numFmtId="0" fontId="38" fillId="0" borderId="0" xfId="461" applyFont="1">
      <alignment vertical="center"/>
    </xf>
    <xf numFmtId="0" fontId="39" fillId="0" borderId="32" xfId="461" applyFont="1" applyBorder="1" applyAlignment="1">
      <alignment horizontal="center" vertical="center" shrinkToFit="1"/>
    </xf>
    <xf numFmtId="0" fontId="45" fillId="0" borderId="15" xfId="192" applyFont="1" applyBorder="1">
      <alignment vertical="center"/>
    </xf>
    <xf numFmtId="0" fontId="45" fillId="0" borderId="39" xfId="192" applyFont="1" applyBorder="1" applyAlignment="1">
      <alignment horizontal="center" vertical="center"/>
    </xf>
    <xf numFmtId="0" fontId="39" fillId="0" borderId="42" xfId="461" applyFont="1" applyBorder="1" applyAlignment="1">
      <alignment horizontal="center" vertical="center"/>
    </xf>
    <xf numFmtId="0" fontId="39" fillId="0" borderId="45" xfId="461" applyFont="1" applyBorder="1" applyAlignment="1">
      <alignment horizontal="center" vertical="center"/>
    </xf>
    <xf numFmtId="0" fontId="43" fillId="0" borderId="0" xfId="461" applyFont="1" applyAlignment="1">
      <alignment horizontal="center" vertical="center" shrinkToFit="1"/>
    </xf>
    <xf numFmtId="0" fontId="39" fillId="0" borderId="24" xfId="462" applyFont="1" applyBorder="1" applyAlignment="1" applyProtection="1">
      <alignment horizontal="center" vertical="center" shrinkToFit="1"/>
    </xf>
    <xf numFmtId="0" fontId="39" fillId="0" borderId="24" xfId="461" applyFont="1" applyBorder="1" applyAlignment="1">
      <alignment horizontal="center" vertical="center" shrinkToFit="1"/>
    </xf>
    <xf numFmtId="0" fontId="43" fillId="0" borderId="17" xfId="461" applyFont="1" applyBorder="1" applyAlignment="1">
      <alignment horizontal="center" vertical="center" shrinkToFit="1"/>
    </xf>
    <xf numFmtId="0" fontId="43" fillId="0" borderId="38" xfId="461" applyFont="1" applyBorder="1" applyAlignment="1">
      <alignment horizontal="center" vertical="center" shrinkToFit="1"/>
    </xf>
    <xf numFmtId="0" fontId="39" fillId="0" borderId="26" xfId="461" applyFont="1" applyBorder="1" applyAlignment="1">
      <alignment horizontal="center" vertical="center" shrinkToFit="1"/>
    </xf>
    <xf numFmtId="0" fontId="46" fillId="0" borderId="10" xfId="0" applyFont="1" applyBorder="1" applyAlignment="1">
      <alignment horizontal="center" vertical="center"/>
    </xf>
    <xf numFmtId="0" fontId="30" fillId="0" borderId="0" xfId="0" applyFont="1">
      <alignment vertical="center"/>
    </xf>
    <xf numFmtId="181" fontId="46" fillId="0" borderId="10" xfId="0" applyNumberFormat="1" applyFont="1" applyBorder="1" applyAlignment="1">
      <alignment horizontal="center" vertical="center"/>
    </xf>
    <xf numFmtId="182" fontId="46" fillId="0" borderId="10" xfId="0" applyNumberFormat="1" applyFont="1" applyBorder="1" applyAlignment="1">
      <alignment horizontal="center" vertical="center"/>
    </xf>
    <xf numFmtId="181" fontId="46" fillId="0" borderId="19" xfId="0" applyNumberFormat="1" applyFont="1" applyBorder="1" applyAlignment="1">
      <alignment horizontal="center" vertical="center"/>
    </xf>
    <xf numFmtId="0" fontId="40" fillId="0" borderId="25" xfId="461" applyFont="1" applyBorder="1" applyAlignment="1">
      <alignment horizontal="center" vertical="center" shrinkToFit="1"/>
    </xf>
    <xf numFmtId="0" fontId="42" fillId="0" borderId="21" xfId="461" applyFont="1" applyBorder="1" applyAlignment="1">
      <alignment horizontal="center" vertical="center" shrinkToFit="1"/>
    </xf>
    <xf numFmtId="0" fontId="40" fillId="0" borderId="21" xfId="461" applyFont="1" applyBorder="1" applyAlignment="1">
      <alignment horizontal="center" vertical="center" shrinkToFit="1"/>
    </xf>
    <xf numFmtId="0" fontId="40" fillId="0" borderId="22" xfId="461" applyFont="1" applyBorder="1" applyAlignment="1">
      <alignment horizontal="center" vertical="center" shrinkToFit="1"/>
    </xf>
    <xf numFmtId="0" fontId="40" fillId="0" borderId="21" xfId="462" applyFont="1" applyBorder="1" applyAlignment="1" applyProtection="1">
      <alignment horizontal="center" vertical="center" shrinkToFit="1"/>
    </xf>
    <xf numFmtId="0" fontId="40" fillId="0" borderId="34" xfId="462" applyFont="1" applyBorder="1" applyAlignment="1" applyProtection="1">
      <alignment horizontal="center" vertical="center" shrinkToFit="1"/>
    </xf>
    <xf numFmtId="0" fontId="40" fillId="0" borderId="22" xfId="462" applyFont="1" applyBorder="1" applyAlignment="1" applyProtection="1">
      <alignment horizontal="center" vertical="center" shrinkToFit="1"/>
    </xf>
    <xf numFmtId="0" fontId="40" fillId="0" borderId="34" xfId="461" applyFont="1" applyBorder="1" applyAlignment="1">
      <alignment horizontal="center" vertical="center" shrinkToFit="1"/>
    </xf>
    <xf numFmtId="0" fontId="40" fillId="0" borderId="23" xfId="461" applyFont="1" applyBorder="1" applyAlignment="1">
      <alignment horizontal="center" vertical="center" shrinkToFit="1"/>
    </xf>
    <xf numFmtId="0" fontId="44" fillId="0" borderId="10" xfId="461" applyFont="1" applyBorder="1" applyAlignment="1">
      <alignment vertical="center" textRotation="255" shrinkToFit="1"/>
    </xf>
    <xf numFmtId="0" fontId="40" fillId="0" borderId="50" xfId="461" applyFont="1" applyBorder="1" applyAlignment="1">
      <alignment horizontal="center" vertical="center" shrinkToFit="1"/>
    </xf>
    <xf numFmtId="182" fontId="46" fillId="0" borderId="10" xfId="0" applyNumberFormat="1" applyFont="1" applyBorder="1" applyAlignment="1">
      <alignment horizontal="center" vertical="center" shrinkToFit="1"/>
    </xf>
    <xf numFmtId="0" fontId="46" fillId="0" borderId="10" xfId="0" applyFont="1" applyBorder="1" applyAlignment="1">
      <alignment horizontal="center" vertical="center" shrinkToFit="1"/>
    </xf>
    <xf numFmtId="182" fontId="46" fillId="0" borderId="18" xfId="0" applyNumberFormat="1" applyFont="1" applyBorder="1" applyAlignment="1">
      <alignment horizontal="center" vertical="center" shrinkToFit="1"/>
    </xf>
    <xf numFmtId="0" fontId="46" fillId="0" borderId="18" xfId="0" applyFont="1" applyBorder="1" applyAlignment="1">
      <alignment horizontal="center" vertical="center" shrinkToFit="1"/>
    </xf>
    <xf numFmtId="182" fontId="46" fillId="0" borderId="12" xfId="0" applyNumberFormat="1" applyFont="1" applyBorder="1" applyAlignment="1">
      <alignment horizontal="center" vertical="center" shrinkToFit="1"/>
    </xf>
    <xf numFmtId="0" fontId="46" fillId="0" borderId="19" xfId="0" applyFont="1" applyBorder="1" applyAlignment="1">
      <alignment horizontal="center" vertical="center" shrinkToFit="1"/>
    </xf>
    <xf numFmtId="0" fontId="46" fillId="0" borderId="11" xfId="0" applyFont="1" applyBorder="1" applyAlignment="1">
      <alignment horizontal="center" vertical="center" shrinkToFit="1"/>
    </xf>
    <xf numFmtId="0" fontId="33" fillId="0" borderId="0" xfId="0" applyFont="1" applyAlignment="1">
      <alignment horizontal="center" vertical="center" wrapText="1"/>
    </xf>
    <xf numFmtId="0" fontId="40" fillId="0" borderId="0" xfId="461" applyFont="1">
      <alignment vertical="center"/>
    </xf>
    <xf numFmtId="0" fontId="39" fillId="0" borderId="34" xfId="461" applyFont="1" applyBorder="1" applyAlignment="1">
      <alignment horizontal="center" vertical="center" shrinkToFit="1"/>
    </xf>
    <xf numFmtId="0" fontId="39" fillId="0" borderId="34" xfId="461" applyFont="1" applyBorder="1" applyAlignment="1">
      <alignment horizontal="center" vertical="center"/>
    </xf>
    <xf numFmtId="0" fontId="39" fillId="0" borderId="34" xfId="462" applyFont="1" applyBorder="1" applyAlignment="1" applyProtection="1">
      <alignment horizontal="center" vertical="center" shrinkToFit="1"/>
    </xf>
    <xf numFmtId="0" fontId="39" fillId="0" borderId="34" xfId="462" applyFont="1" applyBorder="1" applyAlignment="1" applyProtection="1">
      <alignment horizontal="center" vertical="center"/>
    </xf>
    <xf numFmtId="0" fontId="45" fillId="0" borderId="38" xfId="192" applyFont="1" applyBorder="1">
      <alignment vertical="center"/>
    </xf>
    <xf numFmtId="0" fontId="44" fillId="0" borderId="10" xfId="461" applyFont="1" applyBorder="1" applyAlignment="1">
      <alignment vertical="center" shrinkToFit="1"/>
    </xf>
    <xf numFmtId="0" fontId="39" fillId="0" borderId="25" xfId="461" applyFont="1" applyBorder="1" applyAlignment="1">
      <alignment horizontal="center" vertical="center" shrinkToFit="1"/>
    </xf>
    <xf numFmtId="0" fontId="40" fillId="0" borderId="30" xfId="461" applyFont="1" applyBorder="1" applyAlignment="1">
      <alignment horizontal="center" vertical="center" shrinkToFit="1"/>
    </xf>
    <xf numFmtId="0" fontId="40" fillId="0" borderId="10" xfId="461" applyFont="1" applyBorder="1" applyAlignment="1">
      <alignment horizontal="center" vertical="center" shrinkToFit="1"/>
    </xf>
    <xf numFmtId="0" fontId="44" fillId="0" borderId="25" xfId="461" applyFont="1" applyBorder="1" applyAlignment="1">
      <alignment horizontal="left" vertical="center" shrinkToFit="1"/>
    </xf>
    <xf numFmtId="0" fontId="48" fillId="0" borderId="38" xfId="461" applyFont="1" applyBorder="1" applyAlignment="1">
      <alignment horizontal="center" vertical="center" shrinkToFit="1"/>
    </xf>
    <xf numFmtId="0" fontId="44" fillId="0" borderId="25" xfId="461" applyFont="1" applyBorder="1" applyAlignment="1">
      <alignment horizontal="center" vertical="center" shrinkToFit="1"/>
    </xf>
    <xf numFmtId="0" fontId="44" fillId="0" borderId="50" xfId="461" applyFont="1" applyBorder="1" applyAlignment="1">
      <alignment horizontal="center" vertical="center" shrinkToFit="1"/>
    </xf>
    <xf numFmtId="0" fontId="44" fillId="0" borderId="34" xfId="461" applyFont="1" applyBorder="1" applyAlignment="1">
      <alignment horizontal="center" vertical="center" shrinkToFit="1"/>
    </xf>
    <xf numFmtId="0" fontId="49" fillId="0" borderId="33" xfId="192" applyFont="1" applyBorder="1">
      <alignment vertical="center"/>
    </xf>
    <xf numFmtId="0" fontId="49" fillId="0" borderId="10" xfId="192" applyFont="1" applyBorder="1">
      <alignment vertical="center"/>
    </xf>
    <xf numFmtId="178" fontId="49" fillId="0" borderId="10" xfId="192" applyNumberFormat="1" applyFont="1" applyBorder="1">
      <alignment vertical="center"/>
    </xf>
    <xf numFmtId="0" fontId="49" fillId="0" borderId="10" xfId="192" applyFont="1" applyBorder="1" applyAlignment="1">
      <alignment horizontal="center" vertical="center"/>
    </xf>
    <xf numFmtId="0" fontId="49" fillId="0" borderId="38" xfId="192" applyFont="1" applyBorder="1" applyAlignment="1">
      <alignment horizontal="center" vertical="center"/>
    </xf>
    <xf numFmtId="0" fontId="49" fillId="0" borderId="11" xfId="192" applyFont="1" applyBorder="1">
      <alignment vertical="center"/>
    </xf>
    <xf numFmtId="0" fontId="49" fillId="0" borderId="17" xfId="192" applyFont="1" applyBorder="1" applyAlignment="1">
      <alignment horizontal="center" vertical="center"/>
    </xf>
    <xf numFmtId="179" fontId="49" fillId="0" borderId="10" xfId="192" applyNumberFormat="1" applyFont="1" applyBorder="1">
      <alignment vertical="center"/>
    </xf>
    <xf numFmtId="178" fontId="40" fillId="0" borderId="21" xfId="461" applyNumberFormat="1" applyFont="1" applyBorder="1" applyAlignment="1">
      <alignment horizontal="center" vertical="center" shrinkToFit="1"/>
    </xf>
    <xf numFmtId="180" fontId="45" fillId="0" borderId="38" xfId="192" applyNumberFormat="1" applyFont="1" applyBorder="1" applyAlignment="1">
      <alignment horizontal="center" vertical="center"/>
    </xf>
    <xf numFmtId="178" fontId="45" fillId="0" borderId="38" xfId="192" applyNumberFormat="1" applyFont="1" applyBorder="1" applyAlignment="1">
      <alignment horizontal="center" vertical="center"/>
    </xf>
    <xf numFmtId="0" fontId="45" fillId="0" borderId="15" xfId="192" applyFont="1" applyBorder="1" applyAlignment="1">
      <alignment horizontal="center" vertical="center"/>
    </xf>
    <xf numFmtId="0" fontId="31" fillId="0" borderId="0" xfId="461" applyFont="1" applyAlignment="1">
      <alignment horizontal="center" vertical="center"/>
    </xf>
    <xf numFmtId="0" fontId="44" fillId="0" borderId="10" xfId="461" applyFont="1" applyBorder="1" applyAlignment="1">
      <alignment horizontal="center" vertical="center" shrinkToFit="1"/>
    </xf>
    <xf numFmtId="180" fontId="45" fillId="0" borderId="10" xfId="192" applyNumberFormat="1" applyFont="1" applyBorder="1" applyAlignment="1">
      <alignment horizontal="center" vertical="center"/>
    </xf>
    <xf numFmtId="178" fontId="45" fillId="0" borderId="10" xfId="192" applyNumberFormat="1" applyFont="1" applyBorder="1" applyAlignment="1">
      <alignment horizontal="center" vertical="center"/>
    </xf>
    <xf numFmtId="0" fontId="45" fillId="0" borderId="11" xfId="192" applyFont="1" applyBorder="1" applyAlignment="1">
      <alignment horizontal="center" vertical="center"/>
    </xf>
    <xf numFmtId="0" fontId="39" fillId="0" borderId="41" xfId="461" applyFont="1" applyBorder="1" applyAlignment="1">
      <alignment horizontal="center" vertical="center" shrinkToFit="1"/>
    </xf>
    <xf numFmtId="182" fontId="46" fillId="0" borderId="19" xfId="0" applyNumberFormat="1" applyFont="1" applyBorder="1" applyAlignment="1">
      <alignment horizontal="center" vertical="center" shrinkToFit="1"/>
    </xf>
    <xf numFmtId="0" fontId="43" fillId="0" borderId="10" xfId="461" applyFont="1" applyBorder="1" applyAlignment="1">
      <alignment horizontal="center" vertical="center" shrinkToFit="1"/>
    </xf>
    <xf numFmtId="0" fontId="40" fillId="0" borderId="63" xfId="461" applyFont="1" applyBorder="1" applyAlignment="1">
      <alignment horizontal="center" vertical="center" shrinkToFit="1"/>
    </xf>
    <xf numFmtId="0" fontId="40" fillId="0" borderId="24" xfId="461" applyFont="1" applyBorder="1" applyAlignment="1">
      <alignment horizontal="center" vertical="center" shrinkToFit="1"/>
    </xf>
    <xf numFmtId="0" fontId="39" fillId="0" borderId="62" xfId="461" applyFont="1" applyBorder="1" applyAlignment="1">
      <alignment horizontal="center" vertical="center" shrinkToFit="1"/>
    </xf>
    <xf numFmtId="0" fontId="43" fillId="0" borderId="64" xfId="461" applyFont="1" applyBorder="1" applyAlignment="1">
      <alignment horizontal="center" vertical="center" shrinkToFit="1"/>
    </xf>
    <xf numFmtId="0" fontId="43" fillId="0" borderId="65" xfId="461" applyFont="1" applyBorder="1" applyAlignment="1">
      <alignment horizontal="center" vertical="center" shrinkToFit="1"/>
    </xf>
    <xf numFmtId="0" fontId="43" fillId="0" borderId="66" xfId="461" applyFont="1" applyBorder="1" applyAlignment="1">
      <alignment horizontal="center" vertical="center" shrinkToFit="1"/>
    </xf>
    <xf numFmtId="0" fontId="39" fillId="0" borderId="66" xfId="461" applyFont="1" applyBorder="1" applyAlignment="1">
      <alignment horizontal="center" vertical="center" shrinkToFit="1"/>
    </xf>
    <xf numFmtId="180" fontId="45" fillId="0" borderId="67" xfId="192" applyNumberFormat="1" applyFont="1" applyBorder="1" applyAlignment="1">
      <alignment horizontal="center" vertical="center"/>
    </xf>
    <xf numFmtId="0" fontId="45" fillId="0" borderId="16" xfId="192" applyFont="1" applyBorder="1">
      <alignment vertical="center"/>
    </xf>
    <xf numFmtId="178" fontId="45" fillId="0" borderId="67" xfId="192" applyNumberFormat="1" applyFont="1" applyBorder="1" applyAlignment="1">
      <alignment horizontal="center" vertical="center"/>
    </xf>
    <xf numFmtId="0" fontId="45" fillId="0" borderId="67" xfId="192" applyFont="1" applyBorder="1" applyAlignment="1">
      <alignment horizontal="center" vertical="center"/>
    </xf>
    <xf numFmtId="0" fontId="47" fillId="0" borderId="10" xfId="192" applyFont="1" applyBorder="1" applyAlignment="1">
      <alignment horizontal="center" vertical="center"/>
    </xf>
    <xf numFmtId="0" fontId="46" fillId="0" borderId="67" xfId="0" applyFont="1" applyBorder="1" applyAlignment="1">
      <alignment horizontal="center" vertical="center" shrinkToFit="1"/>
    </xf>
    <xf numFmtId="0" fontId="45" fillId="0" borderId="72" xfId="192" applyFont="1" applyBorder="1">
      <alignment vertical="center"/>
    </xf>
    <xf numFmtId="0" fontId="43" fillId="0" borderId="67" xfId="461" applyFont="1" applyBorder="1" applyAlignment="1">
      <alignment horizontal="center" vertical="center" shrinkToFit="1"/>
    </xf>
    <xf numFmtId="0" fontId="40" fillId="0" borderId="62" xfId="461" applyFont="1" applyBorder="1" applyAlignment="1">
      <alignment horizontal="center" vertical="center" shrinkToFit="1"/>
    </xf>
    <xf numFmtId="0" fontId="49" fillId="0" borderId="67" xfId="192" applyFont="1" applyBorder="1" applyAlignment="1">
      <alignment horizontal="center" vertical="center"/>
    </xf>
    <xf numFmtId="0" fontId="45" fillId="0" borderId="73" xfId="192" applyFont="1" applyBorder="1">
      <alignment vertical="center"/>
    </xf>
    <xf numFmtId="0" fontId="45" fillId="0" borderId="73" xfId="192" applyFont="1" applyBorder="1" applyAlignment="1">
      <alignment horizontal="center" vertical="center" wrapText="1"/>
    </xf>
    <xf numFmtId="180" fontId="45" fillId="0" borderId="73" xfId="192" applyNumberFormat="1" applyFont="1" applyBorder="1">
      <alignment vertical="center"/>
    </xf>
    <xf numFmtId="0" fontId="46" fillId="0" borderId="74" xfId="0" applyFont="1" applyBorder="1" applyAlignment="1">
      <alignment horizontal="center" vertical="center" shrinkToFit="1"/>
    </xf>
    <xf numFmtId="0" fontId="46" fillId="0" borderId="12" xfId="0" applyFont="1" applyBorder="1" applyAlignment="1">
      <alignment horizontal="center" vertical="center" shrinkToFit="1"/>
    </xf>
    <xf numFmtId="0" fontId="40" fillId="0" borderId="28" xfId="461" applyFont="1" applyBorder="1" applyAlignment="1">
      <alignment horizontal="center" vertical="center" shrinkToFit="1"/>
    </xf>
    <xf numFmtId="0" fontId="43" fillId="0" borderId="75" xfId="461" applyFont="1" applyBorder="1" applyAlignment="1">
      <alignment horizontal="center" vertical="center" shrinkToFit="1"/>
    </xf>
    <xf numFmtId="0" fontId="46" fillId="0" borderId="58" xfId="0" applyFont="1" applyBorder="1" applyAlignment="1">
      <alignment horizontal="center" vertical="center"/>
    </xf>
    <xf numFmtId="181" fontId="46" fillId="0" borderId="12" xfId="0" applyNumberFormat="1" applyFont="1" applyBorder="1" applyAlignment="1">
      <alignment horizontal="center" vertical="center"/>
    </xf>
    <xf numFmtId="0" fontId="39" fillId="0" borderId="76" xfId="461" applyFont="1" applyBorder="1" applyAlignment="1">
      <alignment horizontal="center" vertical="center"/>
    </xf>
    <xf numFmtId="182" fontId="46" fillId="0" borderId="77" xfId="0" applyNumberFormat="1" applyFont="1" applyBorder="1" applyAlignment="1">
      <alignment horizontal="center" vertical="center" shrinkToFit="1"/>
    </xf>
    <xf numFmtId="0" fontId="46" fillId="0" borderId="77" xfId="0" applyFont="1" applyBorder="1" applyAlignment="1">
      <alignment horizontal="center" vertical="center" shrinkToFit="1"/>
    </xf>
    <xf numFmtId="181" fontId="46" fillId="0" borderId="18" xfId="0" applyNumberFormat="1" applyFont="1" applyBorder="1" applyAlignment="1">
      <alignment horizontal="center" vertical="center"/>
    </xf>
    <xf numFmtId="0" fontId="51" fillId="0" borderId="10" xfId="192" applyFont="1" applyBorder="1" applyAlignment="1">
      <alignment horizontal="center" vertical="center"/>
    </xf>
    <xf numFmtId="0" fontId="52" fillId="0" borderId="10" xfId="192" applyFont="1" applyBorder="1" applyAlignment="1">
      <alignment horizontal="center" vertical="center"/>
    </xf>
    <xf numFmtId="0" fontId="53" fillId="0" borderId="10" xfId="192" applyFont="1" applyBorder="1" applyAlignment="1">
      <alignment horizontal="center" vertical="center"/>
    </xf>
    <xf numFmtId="0" fontId="40" fillId="0" borderId="21" xfId="461" applyFont="1" applyBorder="1" applyAlignment="1">
      <alignment horizontal="center" vertical="center"/>
    </xf>
    <xf numFmtId="0" fontId="40" fillId="0" borderId="21" xfId="462" applyFont="1" applyBorder="1" applyAlignment="1" applyProtection="1">
      <alignment horizontal="center" vertical="center"/>
    </xf>
    <xf numFmtId="181" fontId="50" fillId="0" borderId="0" xfId="0" applyNumberFormat="1" applyFont="1" applyAlignment="1">
      <alignment horizontal="left" vertical="center" wrapText="1"/>
    </xf>
    <xf numFmtId="0" fontId="30" fillId="0" borderId="0" xfId="0" applyFont="1" applyAlignment="1"/>
    <xf numFmtId="0" fontId="44" fillId="0" borderId="48" xfId="461" applyFont="1" applyBorder="1" applyAlignment="1">
      <alignment horizontal="center" vertical="center" textRotation="255" shrinkToFit="1"/>
    </xf>
    <xf numFmtId="0" fontId="44" fillId="0" borderId="13" xfId="461" applyFont="1" applyBorder="1" applyAlignment="1">
      <alignment horizontal="center" vertical="center" textRotation="255" shrinkToFit="1"/>
    </xf>
    <xf numFmtId="0" fontId="44" fillId="0" borderId="49" xfId="461" applyFont="1" applyBorder="1" applyAlignment="1">
      <alignment horizontal="center" vertical="center" textRotation="255" shrinkToFit="1"/>
    </xf>
    <xf numFmtId="0" fontId="40" fillId="0" borderId="46" xfId="461" applyFont="1" applyBorder="1" applyAlignment="1">
      <alignment horizontal="center" vertical="center" textRotation="255"/>
    </xf>
    <xf numFmtId="0" fontId="39" fillId="0" borderId="16" xfId="461" applyFont="1" applyBorder="1" applyAlignment="1">
      <alignment horizontal="center" vertical="center" textRotation="255"/>
    </xf>
    <xf numFmtId="0" fontId="39" fillId="0" borderId="47" xfId="461" applyFont="1" applyBorder="1" applyAlignment="1">
      <alignment horizontal="center" vertical="center" textRotation="255"/>
    </xf>
    <xf numFmtId="0" fontId="35" fillId="0" borderId="0" xfId="461" applyFont="1" applyAlignment="1">
      <alignment horizontal="center" vertical="center"/>
    </xf>
    <xf numFmtId="0" fontId="37" fillId="0" borderId="0" xfId="461" applyFont="1" applyAlignment="1">
      <alignment horizontal="center" vertical="center"/>
    </xf>
    <xf numFmtId="0" fontId="39" fillId="0" borderId="0" xfId="461" applyFont="1" applyAlignment="1">
      <alignment horizontal="left" vertical="center"/>
    </xf>
    <xf numFmtId="183" fontId="40" fillId="0" borderId="42" xfId="461" applyNumberFormat="1" applyFont="1" applyBorder="1" applyAlignment="1">
      <alignment horizontal="center" vertical="center"/>
    </xf>
    <xf numFmtId="183" fontId="40" fillId="0" borderId="43" xfId="461" applyNumberFormat="1" applyFont="1" applyBorder="1" applyAlignment="1">
      <alignment horizontal="center" vertical="center"/>
    </xf>
    <xf numFmtId="177" fontId="40" fillId="0" borderId="43" xfId="461" applyNumberFormat="1" applyFont="1" applyBorder="1" applyAlignment="1">
      <alignment horizontal="center" vertical="center"/>
    </xf>
    <xf numFmtId="177" fontId="40" fillId="0" borderId="57" xfId="461" applyNumberFormat="1" applyFont="1" applyBorder="1" applyAlignment="1">
      <alignment horizontal="center" vertical="center"/>
    </xf>
    <xf numFmtId="183" fontId="40" fillId="0" borderId="44" xfId="461" applyNumberFormat="1" applyFont="1" applyBorder="1" applyAlignment="1">
      <alignment horizontal="center" vertical="center"/>
    </xf>
    <xf numFmtId="177" fontId="40" fillId="0" borderId="14" xfId="461" applyNumberFormat="1" applyFont="1" applyBorder="1" applyAlignment="1">
      <alignment horizontal="center" vertical="center"/>
    </xf>
    <xf numFmtId="177" fontId="40" fillId="0" borderId="15" xfId="461" applyNumberFormat="1" applyFont="1" applyBorder="1" applyAlignment="1">
      <alignment horizontal="center" vertical="center"/>
    </xf>
    <xf numFmtId="177" fontId="40" fillId="0" borderId="73" xfId="461" applyNumberFormat="1" applyFont="1" applyBorder="1" applyAlignment="1">
      <alignment horizontal="center" vertical="center"/>
    </xf>
    <xf numFmtId="177" fontId="40" fillId="0" borderId="72" xfId="461" applyNumberFormat="1" applyFont="1" applyBorder="1" applyAlignment="1">
      <alignment horizontal="center" vertical="center"/>
    </xf>
    <xf numFmtId="0" fontId="44" fillId="0" borderId="37" xfId="461" applyFont="1" applyBorder="1" applyAlignment="1">
      <alignment horizontal="center" vertical="center" textRotation="255" shrinkToFit="1"/>
    </xf>
    <xf numFmtId="0" fontId="44" fillId="0" borderId="35" xfId="461" applyFont="1" applyBorder="1" applyAlignment="1">
      <alignment horizontal="center" vertical="center" textRotation="255" shrinkToFit="1"/>
    </xf>
    <xf numFmtId="0" fontId="44" fillId="0" borderId="36" xfId="461" applyFont="1" applyBorder="1" applyAlignment="1">
      <alignment horizontal="center" vertical="center" textRotation="255" shrinkToFit="1"/>
    </xf>
    <xf numFmtId="0" fontId="44" fillId="0" borderId="41" xfId="461" applyFont="1" applyBorder="1" applyAlignment="1">
      <alignment horizontal="center" vertical="center" textRotation="255" shrinkToFit="1"/>
    </xf>
    <xf numFmtId="0" fontId="44" fillId="0" borderId="40" xfId="461" applyFont="1" applyBorder="1" applyAlignment="1">
      <alignment horizontal="center" vertical="center" textRotation="255" shrinkToFit="1"/>
    </xf>
    <xf numFmtId="0" fontId="44" fillId="0" borderId="51" xfId="461" applyFont="1" applyBorder="1" applyAlignment="1">
      <alignment horizontal="center" vertical="center" textRotation="255" shrinkToFit="1"/>
    </xf>
    <xf numFmtId="0" fontId="44" fillId="0" borderId="68" xfId="461" applyFont="1" applyBorder="1" applyAlignment="1">
      <alignment horizontal="center" vertical="center" textRotation="255" shrinkToFit="1"/>
    </xf>
    <xf numFmtId="0" fontId="44" fillId="0" borderId="69" xfId="461" applyFont="1" applyBorder="1" applyAlignment="1">
      <alignment horizontal="center" vertical="center" textRotation="255" shrinkToFit="1"/>
    </xf>
    <xf numFmtId="0" fontId="44" fillId="0" borderId="28" xfId="461" applyFont="1" applyBorder="1" applyAlignment="1">
      <alignment horizontal="center" vertical="center" textRotation="255" shrinkToFit="1"/>
    </xf>
    <xf numFmtId="0" fontId="44" fillId="0" borderId="29" xfId="461" applyFont="1" applyBorder="1" applyAlignment="1">
      <alignment horizontal="center" vertical="center" textRotation="255" shrinkToFit="1"/>
    </xf>
    <xf numFmtId="0" fontId="44" fillId="0" borderId="30" xfId="461" applyFont="1" applyBorder="1" applyAlignment="1">
      <alignment horizontal="center" vertical="center" textRotation="255" shrinkToFit="1"/>
    </xf>
    <xf numFmtId="0" fontId="39" fillId="0" borderId="46" xfId="461" applyFont="1" applyBorder="1" applyAlignment="1">
      <alignment horizontal="center" vertical="center" textRotation="255"/>
    </xf>
    <xf numFmtId="0" fontId="44" fillId="0" borderId="61" xfId="461" applyFont="1" applyBorder="1" applyAlignment="1">
      <alignment horizontal="center" vertical="center" textRotation="255" shrinkToFit="1"/>
    </xf>
    <xf numFmtId="0" fontId="44" fillId="0" borderId="59" xfId="461" applyFont="1" applyBorder="1" applyAlignment="1">
      <alignment horizontal="center" vertical="center" textRotation="255" shrinkToFit="1"/>
    </xf>
    <xf numFmtId="0" fontId="44" fillId="0" borderId="60" xfId="461" applyFont="1" applyBorder="1" applyAlignment="1">
      <alignment horizontal="center" vertical="center" textRotation="255" shrinkToFit="1"/>
    </xf>
    <xf numFmtId="0" fontId="44" fillId="0" borderId="52" xfId="461" applyFont="1" applyBorder="1" applyAlignment="1">
      <alignment horizontal="center" vertical="center" textRotation="255" shrinkToFit="1"/>
    </xf>
    <xf numFmtId="0" fontId="44" fillId="0" borderId="53" xfId="461" applyFont="1" applyBorder="1" applyAlignment="1">
      <alignment horizontal="center" vertical="center" textRotation="255" shrinkToFit="1"/>
    </xf>
    <xf numFmtId="0" fontId="44" fillId="0" borderId="54" xfId="461" applyFont="1" applyBorder="1" applyAlignment="1">
      <alignment horizontal="center" vertical="center" textRotation="255" shrinkToFit="1"/>
    </xf>
    <xf numFmtId="0" fontId="44" fillId="0" borderId="27" xfId="461" applyFont="1" applyBorder="1" applyAlignment="1">
      <alignment horizontal="center" vertical="center" textRotation="255" shrinkToFit="1"/>
    </xf>
    <xf numFmtId="0" fontId="44" fillId="0" borderId="0" xfId="461" applyFont="1" applyAlignment="1">
      <alignment horizontal="center" vertical="center" textRotation="255" shrinkToFit="1"/>
    </xf>
    <xf numFmtId="0" fontId="44" fillId="0" borderId="20" xfId="461" applyFont="1" applyBorder="1" applyAlignment="1">
      <alignment horizontal="center" vertical="center" textRotation="255" shrinkToFit="1"/>
    </xf>
    <xf numFmtId="0" fontId="45" fillId="0" borderId="17" xfId="192" applyFont="1" applyBorder="1" applyAlignment="1">
      <alignment horizontal="center" vertical="center" textRotation="255"/>
    </xf>
    <xf numFmtId="0" fontId="44" fillId="0" borderId="12" xfId="461" applyFont="1" applyBorder="1" applyAlignment="1">
      <alignment horizontal="center" vertical="center" textRotation="255" shrinkToFit="1"/>
    </xf>
    <xf numFmtId="0" fontId="44" fillId="0" borderId="55" xfId="461" applyFont="1" applyBorder="1" applyAlignment="1">
      <alignment horizontal="center" vertical="center" textRotation="255" shrinkToFit="1"/>
    </xf>
    <xf numFmtId="0" fontId="45" fillId="0" borderId="17" xfId="192" applyFont="1" applyBorder="1" applyAlignment="1">
      <alignment horizontal="left" vertical="center"/>
    </xf>
    <xf numFmtId="0" fontId="45" fillId="0" borderId="14" xfId="192" applyFont="1" applyBorder="1" applyAlignment="1">
      <alignment horizontal="left" vertical="center"/>
    </xf>
    <xf numFmtId="0" fontId="45" fillId="0" borderId="11" xfId="192" applyFont="1" applyBorder="1" applyAlignment="1">
      <alignment horizontal="left" vertical="center"/>
    </xf>
    <xf numFmtId="0" fontId="45" fillId="0" borderId="67" xfId="192" applyFont="1" applyBorder="1" applyAlignment="1">
      <alignment horizontal="left" vertical="center"/>
    </xf>
    <xf numFmtId="0" fontId="45" fillId="0" borderId="39" xfId="192" applyFont="1" applyBorder="1" applyAlignment="1">
      <alignment horizontal="left" vertical="center"/>
    </xf>
    <xf numFmtId="177" fontId="40" fillId="0" borderId="11" xfId="461" applyNumberFormat="1" applyFont="1" applyBorder="1" applyAlignment="1">
      <alignment horizontal="center" vertical="center"/>
    </xf>
    <xf numFmtId="0" fontId="40" fillId="0" borderId="58" xfId="461" applyFont="1" applyBorder="1" applyAlignment="1">
      <alignment horizontal="center" vertical="center" textRotation="255" shrinkToFit="1"/>
    </xf>
    <xf numFmtId="0" fontId="40" fillId="0" borderId="59" xfId="461" applyFont="1" applyBorder="1" applyAlignment="1">
      <alignment horizontal="center" vertical="center" textRotation="255" shrinkToFit="1"/>
    </xf>
    <xf numFmtId="0" fontId="40" fillId="0" borderId="60" xfId="461" applyFont="1" applyBorder="1" applyAlignment="1">
      <alignment horizontal="center" vertical="center" textRotation="255" shrinkToFit="1"/>
    </xf>
    <xf numFmtId="0" fontId="40" fillId="0" borderId="37" xfId="461" applyFont="1" applyBorder="1" applyAlignment="1">
      <alignment horizontal="center" vertical="center" textRotation="255" shrinkToFit="1"/>
    </xf>
    <xf numFmtId="0" fontId="40" fillId="0" borderId="35" xfId="461" applyFont="1" applyBorder="1" applyAlignment="1">
      <alignment horizontal="center" vertical="center" textRotation="255" shrinkToFit="1"/>
    </xf>
    <xf numFmtId="0" fontId="40" fillId="0" borderId="36" xfId="461" applyFont="1" applyBorder="1" applyAlignment="1">
      <alignment horizontal="center" vertical="center" textRotation="255" shrinkToFit="1"/>
    </xf>
    <xf numFmtId="0" fontId="40" fillId="0" borderId="48" xfId="461" applyFont="1" applyBorder="1" applyAlignment="1">
      <alignment horizontal="center" vertical="center" textRotation="255" shrinkToFit="1"/>
    </xf>
    <xf numFmtId="0" fontId="40" fillId="0" borderId="13" xfId="461" applyFont="1" applyBorder="1" applyAlignment="1">
      <alignment horizontal="center" vertical="center" textRotation="255" shrinkToFit="1"/>
    </xf>
    <xf numFmtId="0" fontId="40" fillId="0" borderId="49" xfId="461" applyFont="1" applyBorder="1" applyAlignment="1">
      <alignment horizontal="center" vertical="center" textRotation="255" shrinkToFit="1"/>
    </xf>
    <xf numFmtId="0" fontId="40" fillId="0" borderId="61" xfId="461" applyFont="1" applyBorder="1" applyAlignment="1">
      <alignment horizontal="center" vertical="center" textRotation="255" shrinkToFit="1"/>
    </xf>
    <xf numFmtId="0" fontId="40" fillId="0" borderId="12" xfId="461" applyFont="1" applyBorder="1" applyAlignment="1">
      <alignment horizontal="center" vertical="center" textRotation="255" shrinkToFit="1"/>
    </xf>
    <xf numFmtId="0" fontId="40" fillId="0" borderId="68" xfId="461" applyFont="1" applyBorder="1" applyAlignment="1">
      <alignment horizontal="center" vertical="center" textRotation="255" shrinkToFit="1"/>
    </xf>
    <xf numFmtId="0" fontId="40" fillId="0" borderId="71" xfId="461" applyFont="1" applyBorder="1" applyAlignment="1">
      <alignment horizontal="center" vertical="center" textRotation="255" shrinkToFit="1"/>
    </xf>
    <xf numFmtId="0" fontId="40" fillId="0" borderId="70" xfId="461" applyFont="1" applyBorder="1" applyAlignment="1">
      <alignment horizontal="center" vertical="center" textRotation="255" shrinkToFit="1"/>
    </xf>
    <xf numFmtId="0" fontId="40" fillId="0" borderId="69" xfId="461" applyFont="1" applyBorder="1" applyAlignment="1">
      <alignment horizontal="center" vertical="center" textRotation="255" shrinkToFit="1"/>
    </xf>
    <xf numFmtId="0" fontId="40" fillId="0" borderId="52" xfId="461" applyFont="1" applyBorder="1" applyAlignment="1">
      <alignment horizontal="center" vertical="center" textRotation="255" shrinkToFit="1"/>
    </xf>
    <xf numFmtId="0" fontId="40" fillId="0" borderId="53" xfId="461" applyFont="1" applyBorder="1" applyAlignment="1">
      <alignment horizontal="center" vertical="center" textRotation="255" shrinkToFit="1"/>
    </xf>
    <xf numFmtId="0" fontId="40" fillId="0" borderId="54" xfId="461" applyFont="1" applyBorder="1" applyAlignment="1">
      <alignment horizontal="center" vertical="center" textRotation="255" shrinkToFit="1"/>
    </xf>
    <xf numFmtId="0" fontId="40" fillId="0" borderId="55" xfId="461" applyFont="1" applyBorder="1" applyAlignment="1">
      <alignment horizontal="center" vertical="center" textRotation="255" shrinkToFit="1"/>
    </xf>
    <xf numFmtId="0" fontId="40" fillId="0" borderId="56" xfId="461" applyFont="1" applyBorder="1" applyAlignment="1">
      <alignment horizontal="center" vertical="center" textRotation="255" shrinkToFit="1"/>
    </xf>
    <xf numFmtId="0" fontId="40" fillId="0" borderId="27" xfId="461" applyFont="1" applyBorder="1" applyAlignment="1">
      <alignment horizontal="center" vertical="center" textRotation="255" shrinkToFit="1"/>
    </xf>
    <xf numFmtId="0" fontId="40" fillId="0" borderId="0" xfId="461" applyFont="1" applyAlignment="1">
      <alignment horizontal="center" vertical="center" textRotation="255" shrinkToFit="1"/>
    </xf>
    <xf numFmtId="0" fontId="40" fillId="0" borderId="20" xfId="461" applyFont="1" applyBorder="1" applyAlignment="1">
      <alignment horizontal="center" vertical="center" textRotation="255" shrinkToFit="1"/>
    </xf>
    <xf numFmtId="0" fontId="40" fillId="0" borderId="28" xfId="461" applyFont="1" applyBorder="1" applyAlignment="1">
      <alignment horizontal="center" vertical="center" textRotation="255" shrinkToFit="1"/>
    </xf>
    <xf numFmtId="0" fontId="40" fillId="0" borderId="29" xfId="461" applyFont="1" applyBorder="1" applyAlignment="1">
      <alignment horizontal="center" vertical="center" textRotation="255" shrinkToFit="1"/>
    </xf>
    <xf numFmtId="0" fontId="40" fillId="0" borderId="30" xfId="461" applyFont="1" applyBorder="1" applyAlignment="1">
      <alignment horizontal="center" vertical="center" textRotation="255" shrinkToFit="1"/>
    </xf>
    <xf numFmtId="0" fontId="45" fillId="0" borderId="73" xfId="192" applyFont="1" applyBorder="1" applyAlignment="1">
      <alignment horizontal="left" vertical="center"/>
    </xf>
    <xf numFmtId="0" fontId="45" fillId="0" borderId="72" xfId="192" applyFont="1" applyBorder="1" applyAlignment="1">
      <alignment horizontal="left" vertical="center"/>
    </xf>
    <xf numFmtId="0" fontId="54" fillId="0" borderId="10" xfId="0" applyFont="1" applyFill="1" applyBorder="1" applyAlignment="1">
      <alignment horizontal="center" vertical="center" shrinkToFit="1"/>
    </xf>
    <xf numFmtId="0" fontId="54" fillId="0" borderId="12" xfId="0" applyFont="1" applyFill="1" applyBorder="1" applyAlignment="1">
      <alignment horizontal="center" vertical="center" shrinkToFit="1"/>
    </xf>
    <xf numFmtId="178" fontId="47" fillId="0" borderId="10" xfId="192" applyNumberFormat="1" applyFont="1" applyBorder="1" applyAlignment="1">
      <alignment horizontal="center" vertical="center"/>
    </xf>
  </cellXfs>
  <cellStyles count="463">
    <cellStyle name="20% - 輔色1 10" xfId="1" xr:uid="{00000000-0005-0000-0000-000000000000}"/>
    <cellStyle name="20% - 輔色1 11" xfId="2" xr:uid="{00000000-0005-0000-0000-000001000000}"/>
    <cellStyle name="20% - 輔色1 2" xfId="3" xr:uid="{00000000-0005-0000-0000-000002000000}"/>
    <cellStyle name="20% - 輔色1 3" xfId="4" xr:uid="{00000000-0005-0000-0000-000003000000}"/>
    <cellStyle name="20% - 輔色1 4" xfId="5" xr:uid="{00000000-0005-0000-0000-000004000000}"/>
    <cellStyle name="20% - 輔色1 5" xfId="6" xr:uid="{00000000-0005-0000-0000-000005000000}"/>
    <cellStyle name="20% - 輔色1 6" xfId="7" xr:uid="{00000000-0005-0000-0000-000006000000}"/>
    <cellStyle name="20% - 輔色1 7" xfId="8" xr:uid="{00000000-0005-0000-0000-000007000000}"/>
    <cellStyle name="20% - 輔色1 8" xfId="9" xr:uid="{00000000-0005-0000-0000-000008000000}"/>
    <cellStyle name="20% - 輔色1 9" xfId="10" xr:uid="{00000000-0005-0000-0000-000009000000}"/>
    <cellStyle name="20% - 輔色2 10" xfId="11" xr:uid="{00000000-0005-0000-0000-00000A000000}"/>
    <cellStyle name="20% - 輔色2 11" xfId="12" xr:uid="{00000000-0005-0000-0000-00000B000000}"/>
    <cellStyle name="20% - 輔色2 2" xfId="13" xr:uid="{00000000-0005-0000-0000-00000C000000}"/>
    <cellStyle name="20% - 輔色2 3" xfId="14" xr:uid="{00000000-0005-0000-0000-00000D000000}"/>
    <cellStyle name="20% - 輔色2 4" xfId="15" xr:uid="{00000000-0005-0000-0000-00000E000000}"/>
    <cellStyle name="20% - 輔色2 5" xfId="16" xr:uid="{00000000-0005-0000-0000-00000F000000}"/>
    <cellStyle name="20% - 輔色2 6" xfId="17" xr:uid="{00000000-0005-0000-0000-000010000000}"/>
    <cellStyle name="20% - 輔色2 7" xfId="18" xr:uid="{00000000-0005-0000-0000-000011000000}"/>
    <cellStyle name="20% - 輔色2 8" xfId="19" xr:uid="{00000000-0005-0000-0000-000012000000}"/>
    <cellStyle name="20% - 輔色2 9" xfId="20" xr:uid="{00000000-0005-0000-0000-000013000000}"/>
    <cellStyle name="20% - 輔色3 10" xfId="21" xr:uid="{00000000-0005-0000-0000-000014000000}"/>
    <cellStyle name="20% - 輔色3 11" xfId="22" xr:uid="{00000000-0005-0000-0000-000015000000}"/>
    <cellStyle name="20% - 輔色3 2" xfId="23" xr:uid="{00000000-0005-0000-0000-000016000000}"/>
    <cellStyle name="20% - 輔色3 3" xfId="24" xr:uid="{00000000-0005-0000-0000-000017000000}"/>
    <cellStyle name="20% - 輔色3 4" xfId="25" xr:uid="{00000000-0005-0000-0000-000018000000}"/>
    <cellStyle name="20% - 輔色3 5" xfId="26" xr:uid="{00000000-0005-0000-0000-000019000000}"/>
    <cellStyle name="20% - 輔色3 6" xfId="27" xr:uid="{00000000-0005-0000-0000-00001A000000}"/>
    <cellStyle name="20% - 輔色3 7" xfId="28" xr:uid="{00000000-0005-0000-0000-00001B000000}"/>
    <cellStyle name="20% - 輔色3 8" xfId="29" xr:uid="{00000000-0005-0000-0000-00001C000000}"/>
    <cellStyle name="20% - 輔色3 9" xfId="30" xr:uid="{00000000-0005-0000-0000-00001D000000}"/>
    <cellStyle name="20% - 輔色4 10" xfId="31" xr:uid="{00000000-0005-0000-0000-00001E000000}"/>
    <cellStyle name="20% - 輔色4 11" xfId="32" xr:uid="{00000000-0005-0000-0000-00001F000000}"/>
    <cellStyle name="20% - 輔色4 2" xfId="33" xr:uid="{00000000-0005-0000-0000-000020000000}"/>
    <cellStyle name="20% - 輔色4 3" xfId="34" xr:uid="{00000000-0005-0000-0000-000021000000}"/>
    <cellStyle name="20% - 輔色4 4" xfId="35" xr:uid="{00000000-0005-0000-0000-000022000000}"/>
    <cellStyle name="20% - 輔色4 5" xfId="36" xr:uid="{00000000-0005-0000-0000-000023000000}"/>
    <cellStyle name="20% - 輔色4 6" xfId="37" xr:uid="{00000000-0005-0000-0000-000024000000}"/>
    <cellStyle name="20% - 輔色4 7" xfId="38" xr:uid="{00000000-0005-0000-0000-000025000000}"/>
    <cellStyle name="20% - 輔色4 8" xfId="39" xr:uid="{00000000-0005-0000-0000-000026000000}"/>
    <cellStyle name="20% - 輔色4 9" xfId="40" xr:uid="{00000000-0005-0000-0000-000027000000}"/>
    <cellStyle name="20% - 輔色5 10" xfId="41" xr:uid="{00000000-0005-0000-0000-000028000000}"/>
    <cellStyle name="20% - 輔色5 11" xfId="42" xr:uid="{00000000-0005-0000-0000-000029000000}"/>
    <cellStyle name="20% - 輔色5 2" xfId="43" xr:uid="{00000000-0005-0000-0000-00002A000000}"/>
    <cellStyle name="20% - 輔色5 3" xfId="44" xr:uid="{00000000-0005-0000-0000-00002B000000}"/>
    <cellStyle name="20% - 輔色5 4" xfId="45" xr:uid="{00000000-0005-0000-0000-00002C000000}"/>
    <cellStyle name="20% - 輔色5 5" xfId="46" xr:uid="{00000000-0005-0000-0000-00002D000000}"/>
    <cellStyle name="20% - 輔色5 6" xfId="47" xr:uid="{00000000-0005-0000-0000-00002E000000}"/>
    <cellStyle name="20% - 輔色5 7" xfId="48" xr:uid="{00000000-0005-0000-0000-00002F000000}"/>
    <cellStyle name="20% - 輔色5 8" xfId="49" xr:uid="{00000000-0005-0000-0000-000030000000}"/>
    <cellStyle name="20% - 輔色5 9" xfId="50" xr:uid="{00000000-0005-0000-0000-000031000000}"/>
    <cellStyle name="20% - 輔色6 10" xfId="51" xr:uid="{00000000-0005-0000-0000-000032000000}"/>
    <cellStyle name="20% - 輔色6 11" xfId="52" xr:uid="{00000000-0005-0000-0000-000033000000}"/>
    <cellStyle name="20% - 輔色6 2" xfId="53" xr:uid="{00000000-0005-0000-0000-000034000000}"/>
    <cellStyle name="20% - 輔色6 3" xfId="54" xr:uid="{00000000-0005-0000-0000-000035000000}"/>
    <cellStyle name="20% - 輔色6 4" xfId="55" xr:uid="{00000000-0005-0000-0000-000036000000}"/>
    <cellStyle name="20% - 輔色6 5" xfId="56" xr:uid="{00000000-0005-0000-0000-000037000000}"/>
    <cellStyle name="20% - 輔色6 6" xfId="57" xr:uid="{00000000-0005-0000-0000-000038000000}"/>
    <cellStyle name="20% - 輔色6 7" xfId="58" xr:uid="{00000000-0005-0000-0000-000039000000}"/>
    <cellStyle name="20% - 輔色6 8" xfId="59" xr:uid="{00000000-0005-0000-0000-00003A000000}"/>
    <cellStyle name="20% - 輔色6 9" xfId="60" xr:uid="{00000000-0005-0000-0000-00003B000000}"/>
    <cellStyle name="40% - 輔色1 10" xfId="61" xr:uid="{00000000-0005-0000-0000-00003C000000}"/>
    <cellStyle name="40% - 輔色1 11" xfId="62" xr:uid="{00000000-0005-0000-0000-00003D000000}"/>
    <cellStyle name="40% - 輔色1 2" xfId="63" xr:uid="{00000000-0005-0000-0000-00003E000000}"/>
    <cellStyle name="40% - 輔色1 3" xfId="64" xr:uid="{00000000-0005-0000-0000-00003F000000}"/>
    <cellStyle name="40% - 輔色1 4" xfId="65" xr:uid="{00000000-0005-0000-0000-000040000000}"/>
    <cellStyle name="40% - 輔色1 5" xfId="66" xr:uid="{00000000-0005-0000-0000-000041000000}"/>
    <cellStyle name="40% - 輔色1 6" xfId="67" xr:uid="{00000000-0005-0000-0000-000042000000}"/>
    <cellStyle name="40% - 輔色1 7" xfId="68" xr:uid="{00000000-0005-0000-0000-000043000000}"/>
    <cellStyle name="40% - 輔色1 8" xfId="69" xr:uid="{00000000-0005-0000-0000-000044000000}"/>
    <cellStyle name="40% - 輔色1 9" xfId="70" xr:uid="{00000000-0005-0000-0000-000045000000}"/>
    <cellStyle name="40% - 輔色2 10" xfId="71" xr:uid="{00000000-0005-0000-0000-000046000000}"/>
    <cellStyle name="40% - 輔色2 11" xfId="72" xr:uid="{00000000-0005-0000-0000-000047000000}"/>
    <cellStyle name="40% - 輔色2 2" xfId="73" xr:uid="{00000000-0005-0000-0000-000048000000}"/>
    <cellStyle name="40% - 輔色2 3" xfId="74" xr:uid="{00000000-0005-0000-0000-000049000000}"/>
    <cellStyle name="40% - 輔色2 4" xfId="75" xr:uid="{00000000-0005-0000-0000-00004A000000}"/>
    <cellStyle name="40% - 輔色2 5" xfId="76" xr:uid="{00000000-0005-0000-0000-00004B000000}"/>
    <cellStyle name="40% - 輔色2 6" xfId="77" xr:uid="{00000000-0005-0000-0000-00004C000000}"/>
    <cellStyle name="40% - 輔色2 7" xfId="78" xr:uid="{00000000-0005-0000-0000-00004D000000}"/>
    <cellStyle name="40% - 輔色2 8" xfId="79" xr:uid="{00000000-0005-0000-0000-00004E000000}"/>
    <cellStyle name="40% - 輔色2 9" xfId="80" xr:uid="{00000000-0005-0000-0000-00004F000000}"/>
    <cellStyle name="40% - 輔色3 10" xfId="81" xr:uid="{00000000-0005-0000-0000-000050000000}"/>
    <cellStyle name="40% - 輔色3 11" xfId="82" xr:uid="{00000000-0005-0000-0000-000051000000}"/>
    <cellStyle name="40% - 輔色3 2" xfId="83" xr:uid="{00000000-0005-0000-0000-000052000000}"/>
    <cellStyle name="40% - 輔色3 3" xfId="84" xr:uid="{00000000-0005-0000-0000-000053000000}"/>
    <cellStyle name="40% - 輔色3 4" xfId="85" xr:uid="{00000000-0005-0000-0000-000054000000}"/>
    <cellStyle name="40% - 輔色3 5" xfId="86" xr:uid="{00000000-0005-0000-0000-000055000000}"/>
    <cellStyle name="40% - 輔色3 6" xfId="87" xr:uid="{00000000-0005-0000-0000-000056000000}"/>
    <cellStyle name="40% - 輔色3 7" xfId="88" xr:uid="{00000000-0005-0000-0000-000057000000}"/>
    <cellStyle name="40% - 輔色3 8" xfId="89" xr:uid="{00000000-0005-0000-0000-000058000000}"/>
    <cellStyle name="40% - 輔色3 9" xfId="90" xr:uid="{00000000-0005-0000-0000-000059000000}"/>
    <cellStyle name="40% - 輔色4 10" xfId="91" xr:uid="{00000000-0005-0000-0000-00005A000000}"/>
    <cellStyle name="40% - 輔色4 11" xfId="92" xr:uid="{00000000-0005-0000-0000-00005B000000}"/>
    <cellStyle name="40% - 輔色4 2" xfId="93" xr:uid="{00000000-0005-0000-0000-00005C000000}"/>
    <cellStyle name="40% - 輔色4 3" xfId="94" xr:uid="{00000000-0005-0000-0000-00005D000000}"/>
    <cellStyle name="40% - 輔色4 4" xfId="95" xr:uid="{00000000-0005-0000-0000-00005E000000}"/>
    <cellStyle name="40% - 輔色4 5" xfId="96" xr:uid="{00000000-0005-0000-0000-00005F000000}"/>
    <cellStyle name="40% - 輔色4 6" xfId="97" xr:uid="{00000000-0005-0000-0000-000060000000}"/>
    <cellStyle name="40% - 輔色4 7" xfId="98" xr:uid="{00000000-0005-0000-0000-000061000000}"/>
    <cellStyle name="40% - 輔色4 8" xfId="99" xr:uid="{00000000-0005-0000-0000-000062000000}"/>
    <cellStyle name="40% - 輔色4 9" xfId="100" xr:uid="{00000000-0005-0000-0000-000063000000}"/>
    <cellStyle name="40% - 輔色5 10" xfId="101" xr:uid="{00000000-0005-0000-0000-000064000000}"/>
    <cellStyle name="40% - 輔色5 11" xfId="102" xr:uid="{00000000-0005-0000-0000-000065000000}"/>
    <cellStyle name="40% - 輔色5 2" xfId="103" xr:uid="{00000000-0005-0000-0000-000066000000}"/>
    <cellStyle name="40% - 輔色5 3" xfId="104" xr:uid="{00000000-0005-0000-0000-000067000000}"/>
    <cellStyle name="40% - 輔色5 4" xfId="105" xr:uid="{00000000-0005-0000-0000-000068000000}"/>
    <cellStyle name="40% - 輔色5 5" xfId="106" xr:uid="{00000000-0005-0000-0000-000069000000}"/>
    <cellStyle name="40% - 輔色5 6" xfId="107" xr:uid="{00000000-0005-0000-0000-00006A000000}"/>
    <cellStyle name="40% - 輔色5 7" xfId="108" xr:uid="{00000000-0005-0000-0000-00006B000000}"/>
    <cellStyle name="40% - 輔色5 8" xfId="109" xr:uid="{00000000-0005-0000-0000-00006C000000}"/>
    <cellStyle name="40% - 輔色5 9" xfId="110" xr:uid="{00000000-0005-0000-0000-00006D000000}"/>
    <cellStyle name="40% - 輔色6 10" xfId="111" xr:uid="{00000000-0005-0000-0000-00006E000000}"/>
    <cellStyle name="40% - 輔色6 11" xfId="112" xr:uid="{00000000-0005-0000-0000-00006F000000}"/>
    <cellStyle name="40% - 輔色6 2" xfId="113" xr:uid="{00000000-0005-0000-0000-000070000000}"/>
    <cellStyle name="40% - 輔色6 3" xfId="114" xr:uid="{00000000-0005-0000-0000-000071000000}"/>
    <cellStyle name="40% - 輔色6 4" xfId="115" xr:uid="{00000000-0005-0000-0000-000072000000}"/>
    <cellStyle name="40% - 輔色6 5" xfId="116" xr:uid="{00000000-0005-0000-0000-000073000000}"/>
    <cellStyle name="40% - 輔色6 6" xfId="117" xr:uid="{00000000-0005-0000-0000-000074000000}"/>
    <cellStyle name="40% - 輔色6 7" xfId="118" xr:uid="{00000000-0005-0000-0000-000075000000}"/>
    <cellStyle name="40% - 輔色6 8" xfId="119" xr:uid="{00000000-0005-0000-0000-000076000000}"/>
    <cellStyle name="40% - 輔色6 9" xfId="120" xr:uid="{00000000-0005-0000-0000-000077000000}"/>
    <cellStyle name="60% - 輔色1 10" xfId="121" xr:uid="{00000000-0005-0000-0000-000078000000}"/>
    <cellStyle name="60% - 輔色1 11" xfId="122" xr:uid="{00000000-0005-0000-0000-000079000000}"/>
    <cellStyle name="60% - 輔色1 2" xfId="123" xr:uid="{00000000-0005-0000-0000-00007A000000}"/>
    <cellStyle name="60% - 輔色1 3" xfId="124" xr:uid="{00000000-0005-0000-0000-00007B000000}"/>
    <cellStyle name="60% - 輔色1 4" xfId="125" xr:uid="{00000000-0005-0000-0000-00007C000000}"/>
    <cellStyle name="60% - 輔色1 5" xfId="126" xr:uid="{00000000-0005-0000-0000-00007D000000}"/>
    <cellStyle name="60% - 輔色1 6" xfId="127" xr:uid="{00000000-0005-0000-0000-00007E000000}"/>
    <cellStyle name="60% - 輔色1 7" xfId="128" xr:uid="{00000000-0005-0000-0000-00007F000000}"/>
    <cellStyle name="60% - 輔色1 8" xfId="129" xr:uid="{00000000-0005-0000-0000-000080000000}"/>
    <cellStyle name="60% - 輔色1 9" xfId="130" xr:uid="{00000000-0005-0000-0000-000081000000}"/>
    <cellStyle name="60% - 輔色2 10" xfId="131" xr:uid="{00000000-0005-0000-0000-000082000000}"/>
    <cellStyle name="60% - 輔色2 11" xfId="132" xr:uid="{00000000-0005-0000-0000-000083000000}"/>
    <cellStyle name="60% - 輔色2 2" xfId="133" xr:uid="{00000000-0005-0000-0000-000084000000}"/>
    <cellStyle name="60% - 輔色2 3" xfId="134" xr:uid="{00000000-0005-0000-0000-000085000000}"/>
    <cellStyle name="60% - 輔色2 4" xfId="135" xr:uid="{00000000-0005-0000-0000-000086000000}"/>
    <cellStyle name="60% - 輔色2 5" xfId="136" xr:uid="{00000000-0005-0000-0000-000087000000}"/>
    <cellStyle name="60% - 輔色2 6" xfId="137" xr:uid="{00000000-0005-0000-0000-000088000000}"/>
    <cellStyle name="60% - 輔色2 7" xfId="138" xr:uid="{00000000-0005-0000-0000-000089000000}"/>
    <cellStyle name="60% - 輔色2 8" xfId="139" xr:uid="{00000000-0005-0000-0000-00008A000000}"/>
    <cellStyle name="60% - 輔色2 9" xfId="140" xr:uid="{00000000-0005-0000-0000-00008B000000}"/>
    <cellStyle name="60% - 輔色3 10" xfId="141" xr:uid="{00000000-0005-0000-0000-00008C000000}"/>
    <cellStyle name="60% - 輔色3 11" xfId="142" xr:uid="{00000000-0005-0000-0000-00008D000000}"/>
    <cellStyle name="60% - 輔色3 2" xfId="143" xr:uid="{00000000-0005-0000-0000-00008E000000}"/>
    <cellStyle name="60% - 輔色3 3" xfId="144" xr:uid="{00000000-0005-0000-0000-00008F000000}"/>
    <cellStyle name="60% - 輔色3 4" xfId="145" xr:uid="{00000000-0005-0000-0000-000090000000}"/>
    <cellStyle name="60% - 輔色3 5" xfId="146" xr:uid="{00000000-0005-0000-0000-000091000000}"/>
    <cellStyle name="60% - 輔色3 6" xfId="147" xr:uid="{00000000-0005-0000-0000-000092000000}"/>
    <cellStyle name="60% - 輔色3 7" xfId="148" xr:uid="{00000000-0005-0000-0000-000093000000}"/>
    <cellStyle name="60% - 輔色3 8" xfId="149" xr:uid="{00000000-0005-0000-0000-000094000000}"/>
    <cellStyle name="60% - 輔色3 9" xfId="150" xr:uid="{00000000-0005-0000-0000-000095000000}"/>
    <cellStyle name="60% - 輔色4 10" xfId="151" xr:uid="{00000000-0005-0000-0000-000096000000}"/>
    <cellStyle name="60% - 輔色4 11" xfId="152" xr:uid="{00000000-0005-0000-0000-000097000000}"/>
    <cellStyle name="60% - 輔色4 2" xfId="153" xr:uid="{00000000-0005-0000-0000-000098000000}"/>
    <cellStyle name="60% - 輔色4 3" xfId="154" xr:uid="{00000000-0005-0000-0000-000099000000}"/>
    <cellStyle name="60% - 輔色4 4" xfId="155" xr:uid="{00000000-0005-0000-0000-00009A000000}"/>
    <cellStyle name="60% - 輔色4 5" xfId="156" xr:uid="{00000000-0005-0000-0000-00009B000000}"/>
    <cellStyle name="60% - 輔色4 6" xfId="157" xr:uid="{00000000-0005-0000-0000-00009C000000}"/>
    <cellStyle name="60% - 輔色4 7" xfId="158" xr:uid="{00000000-0005-0000-0000-00009D000000}"/>
    <cellStyle name="60% - 輔色4 8" xfId="159" xr:uid="{00000000-0005-0000-0000-00009E000000}"/>
    <cellStyle name="60% - 輔色4 9" xfId="160" xr:uid="{00000000-0005-0000-0000-00009F000000}"/>
    <cellStyle name="60% - 輔色5 10" xfId="161" xr:uid="{00000000-0005-0000-0000-0000A0000000}"/>
    <cellStyle name="60% - 輔色5 11" xfId="162" xr:uid="{00000000-0005-0000-0000-0000A1000000}"/>
    <cellStyle name="60% - 輔色5 2" xfId="163" xr:uid="{00000000-0005-0000-0000-0000A2000000}"/>
    <cellStyle name="60% - 輔色5 3" xfId="164" xr:uid="{00000000-0005-0000-0000-0000A3000000}"/>
    <cellStyle name="60% - 輔色5 4" xfId="165" xr:uid="{00000000-0005-0000-0000-0000A4000000}"/>
    <cellStyle name="60% - 輔色5 5" xfId="166" xr:uid="{00000000-0005-0000-0000-0000A5000000}"/>
    <cellStyle name="60% - 輔色5 6" xfId="167" xr:uid="{00000000-0005-0000-0000-0000A6000000}"/>
    <cellStyle name="60% - 輔色5 7" xfId="168" xr:uid="{00000000-0005-0000-0000-0000A7000000}"/>
    <cellStyle name="60% - 輔色5 8" xfId="169" xr:uid="{00000000-0005-0000-0000-0000A8000000}"/>
    <cellStyle name="60% - 輔色5 9" xfId="170" xr:uid="{00000000-0005-0000-0000-0000A9000000}"/>
    <cellStyle name="60% - 輔色6 10" xfId="171" xr:uid="{00000000-0005-0000-0000-0000AA000000}"/>
    <cellStyle name="60% - 輔色6 11" xfId="172" xr:uid="{00000000-0005-0000-0000-0000AB000000}"/>
    <cellStyle name="60% - 輔色6 2" xfId="173" xr:uid="{00000000-0005-0000-0000-0000AC000000}"/>
    <cellStyle name="60% - 輔色6 3" xfId="174" xr:uid="{00000000-0005-0000-0000-0000AD000000}"/>
    <cellStyle name="60% - 輔色6 4" xfId="175" xr:uid="{00000000-0005-0000-0000-0000AE000000}"/>
    <cellStyle name="60% - 輔色6 5" xfId="176" xr:uid="{00000000-0005-0000-0000-0000AF000000}"/>
    <cellStyle name="60% - 輔色6 6" xfId="177" xr:uid="{00000000-0005-0000-0000-0000B0000000}"/>
    <cellStyle name="60% - 輔色6 7" xfId="178" xr:uid="{00000000-0005-0000-0000-0000B1000000}"/>
    <cellStyle name="60% - 輔色6 8" xfId="179" xr:uid="{00000000-0005-0000-0000-0000B2000000}"/>
    <cellStyle name="60% - 輔色6 9" xfId="180" xr:uid="{00000000-0005-0000-0000-0000B3000000}"/>
    <cellStyle name="Euro" xfId="181" xr:uid="{00000000-0005-0000-0000-0000B4000000}"/>
    <cellStyle name="Excel Built-in Normal" xfId="460" xr:uid="{00000000-0005-0000-0000-0000B5000000}"/>
    <cellStyle name="一般" xfId="0" builtinId="0"/>
    <cellStyle name="一般 10" xfId="182" xr:uid="{00000000-0005-0000-0000-0000B7000000}"/>
    <cellStyle name="一般 11" xfId="183" xr:uid="{00000000-0005-0000-0000-0000B8000000}"/>
    <cellStyle name="一般 15" xfId="184" xr:uid="{00000000-0005-0000-0000-0000B9000000}"/>
    <cellStyle name="一般 2" xfId="185" xr:uid="{00000000-0005-0000-0000-0000BA000000}"/>
    <cellStyle name="一般 2 10" xfId="186" xr:uid="{00000000-0005-0000-0000-0000BB000000}"/>
    <cellStyle name="一般 2 11" xfId="187" xr:uid="{00000000-0005-0000-0000-0000BC000000}"/>
    <cellStyle name="一般 2 12" xfId="188" xr:uid="{00000000-0005-0000-0000-0000BD000000}"/>
    <cellStyle name="一般 2 13" xfId="189" xr:uid="{00000000-0005-0000-0000-0000BE000000}"/>
    <cellStyle name="一般 2 14" xfId="190" xr:uid="{00000000-0005-0000-0000-0000BF000000}"/>
    <cellStyle name="一般 2 15" xfId="191" xr:uid="{00000000-0005-0000-0000-0000C0000000}"/>
    <cellStyle name="一般 2 2" xfId="192" xr:uid="{00000000-0005-0000-0000-0000C1000000}"/>
    <cellStyle name="一般 2 2 10" xfId="193" xr:uid="{00000000-0005-0000-0000-0000C2000000}"/>
    <cellStyle name="一般 2 2 11" xfId="194" xr:uid="{00000000-0005-0000-0000-0000C3000000}"/>
    <cellStyle name="一般 2 2 12" xfId="195" xr:uid="{00000000-0005-0000-0000-0000C4000000}"/>
    <cellStyle name="一般 2 2 13" xfId="462" xr:uid="{00000000-0005-0000-0000-0000C5000000}"/>
    <cellStyle name="一般 2 2 2" xfId="196" xr:uid="{00000000-0005-0000-0000-0000C6000000}"/>
    <cellStyle name="一般 2 2 3" xfId="197" xr:uid="{00000000-0005-0000-0000-0000C7000000}"/>
    <cellStyle name="一般 2 2 4" xfId="198" xr:uid="{00000000-0005-0000-0000-0000C8000000}"/>
    <cellStyle name="一般 2 2 5" xfId="199" xr:uid="{00000000-0005-0000-0000-0000C9000000}"/>
    <cellStyle name="一般 2 2 6" xfId="200" xr:uid="{00000000-0005-0000-0000-0000CA000000}"/>
    <cellStyle name="一般 2 2 7" xfId="201" xr:uid="{00000000-0005-0000-0000-0000CB000000}"/>
    <cellStyle name="一般 2 2 8" xfId="202" xr:uid="{00000000-0005-0000-0000-0000CC000000}"/>
    <cellStyle name="一般 2 2 9" xfId="203" xr:uid="{00000000-0005-0000-0000-0000CD000000}"/>
    <cellStyle name="一般 2 2_100年9月菜量" xfId="204" xr:uid="{00000000-0005-0000-0000-0000CE000000}"/>
    <cellStyle name="一般 2 3" xfId="205" xr:uid="{00000000-0005-0000-0000-0000CF000000}"/>
    <cellStyle name="一般 2 4" xfId="206" xr:uid="{00000000-0005-0000-0000-0000D0000000}"/>
    <cellStyle name="一般 2 5" xfId="207" xr:uid="{00000000-0005-0000-0000-0000D1000000}"/>
    <cellStyle name="一般 2 6" xfId="208" xr:uid="{00000000-0005-0000-0000-0000D2000000}"/>
    <cellStyle name="一般 2 7" xfId="209" xr:uid="{00000000-0005-0000-0000-0000D3000000}"/>
    <cellStyle name="一般 2 8" xfId="210" xr:uid="{00000000-0005-0000-0000-0000D4000000}"/>
    <cellStyle name="一般 2 9" xfId="211" xr:uid="{00000000-0005-0000-0000-0000D5000000}"/>
    <cellStyle name="一般 3" xfId="212" xr:uid="{00000000-0005-0000-0000-0000D6000000}"/>
    <cellStyle name="一般 3 2" xfId="213" xr:uid="{00000000-0005-0000-0000-0000D7000000}"/>
    <cellStyle name="一般 3 3" xfId="214" xr:uid="{00000000-0005-0000-0000-0000D8000000}"/>
    <cellStyle name="一般 3 4" xfId="215" xr:uid="{00000000-0005-0000-0000-0000D9000000}"/>
    <cellStyle name="一般 3_101年2月菜量" xfId="216" xr:uid="{00000000-0005-0000-0000-0000DA000000}"/>
    <cellStyle name="一般 4" xfId="217" xr:uid="{00000000-0005-0000-0000-0000DB000000}"/>
    <cellStyle name="一般 5" xfId="218" xr:uid="{00000000-0005-0000-0000-0000DC000000}"/>
    <cellStyle name="一般 6" xfId="219" xr:uid="{00000000-0005-0000-0000-0000DD000000}"/>
    <cellStyle name="一般 7" xfId="220" xr:uid="{00000000-0005-0000-0000-0000DE000000}"/>
    <cellStyle name="一般 8" xfId="221" xr:uid="{00000000-0005-0000-0000-0000DF000000}"/>
    <cellStyle name="一般 9" xfId="461" xr:uid="{00000000-0005-0000-0000-0000E0000000}"/>
    <cellStyle name="中等 10" xfId="222" xr:uid="{00000000-0005-0000-0000-0000E1000000}"/>
    <cellStyle name="中等 11" xfId="223" xr:uid="{00000000-0005-0000-0000-0000E2000000}"/>
    <cellStyle name="中等 2" xfId="224" xr:uid="{00000000-0005-0000-0000-0000E3000000}"/>
    <cellStyle name="中等 3" xfId="225" xr:uid="{00000000-0005-0000-0000-0000E4000000}"/>
    <cellStyle name="中等 4" xfId="226" xr:uid="{00000000-0005-0000-0000-0000E5000000}"/>
    <cellStyle name="中等 5" xfId="227" xr:uid="{00000000-0005-0000-0000-0000E6000000}"/>
    <cellStyle name="中等 6" xfId="228" xr:uid="{00000000-0005-0000-0000-0000E7000000}"/>
    <cellStyle name="中等 7" xfId="229" xr:uid="{00000000-0005-0000-0000-0000E8000000}"/>
    <cellStyle name="中等 8" xfId="230" xr:uid="{00000000-0005-0000-0000-0000E9000000}"/>
    <cellStyle name="中等 9" xfId="231" xr:uid="{00000000-0005-0000-0000-0000EA000000}"/>
    <cellStyle name="合計 10" xfId="232" xr:uid="{00000000-0005-0000-0000-0000EB000000}"/>
    <cellStyle name="合計 11" xfId="233" xr:uid="{00000000-0005-0000-0000-0000EC000000}"/>
    <cellStyle name="合計 2" xfId="234" xr:uid="{00000000-0005-0000-0000-0000ED000000}"/>
    <cellStyle name="合計 3" xfId="235" xr:uid="{00000000-0005-0000-0000-0000EE000000}"/>
    <cellStyle name="合計 4" xfId="236" xr:uid="{00000000-0005-0000-0000-0000EF000000}"/>
    <cellStyle name="合計 5" xfId="237" xr:uid="{00000000-0005-0000-0000-0000F0000000}"/>
    <cellStyle name="合計 6" xfId="238" xr:uid="{00000000-0005-0000-0000-0000F1000000}"/>
    <cellStyle name="合計 7" xfId="239" xr:uid="{00000000-0005-0000-0000-0000F2000000}"/>
    <cellStyle name="合計 8" xfId="240" xr:uid="{00000000-0005-0000-0000-0000F3000000}"/>
    <cellStyle name="合計 9" xfId="241" xr:uid="{00000000-0005-0000-0000-0000F4000000}"/>
    <cellStyle name="好 10" xfId="242" xr:uid="{00000000-0005-0000-0000-0000F5000000}"/>
    <cellStyle name="好 11" xfId="243" xr:uid="{00000000-0005-0000-0000-0000F6000000}"/>
    <cellStyle name="好 2" xfId="244" xr:uid="{00000000-0005-0000-0000-0000F7000000}"/>
    <cellStyle name="好 3" xfId="245" xr:uid="{00000000-0005-0000-0000-0000F8000000}"/>
    <cellStyle name="好 4" xfId="246" xr:uid="{00000000-0005-0000-0000-0000F9000000}"/>
    <cellStyle name="好 5" xfId="247" xr:uid="{00000000-0005-0000-0000-0000FA000000}"/>
    <cellStyle name="好 6" xfId="248" xr:uid="{00000000-0005-0000-0000-0000FB000000}"/>
    <cellStyle name="好 7" xfId="249" xr:uid="{00000000-0005-0000-0000-0000FC000000}"/>
    <cellStyle name="好 8" xfId="250" xr:uid="{00000000-0005-0000-0000-0000FD000000}"/>
    <cellStyle name="好 9" xfId="251" xr:uid="{00000000-0005-0000-0000-0000FE000000}"/>
    <cellStyle name="好_100年9月菜量" xfId="252" xr:uid="{00000000-0005-0000-0000-0000FF000000}"/>
    <cellStyle name="好_國小" xfId="253" xr:uid="{00000000-0005-0000-0000-000000010000}"/>
    <cellStyle name="好_國高" xfId="254" xr:uid="{00000000-0005-0000-0000-000001010000}"/>
    <cellStyle name="百分比 2" xfId="255" xr:uid="{00000000-0005-0000-0000-000002010000}"/>
    <cellStyle name="百分比 3" xfId="256" xr:uid="{00000000-0005-0000-0000-000003010000}"/>
    <cellStyle name="計算方式 10" xfId="257" xr:uid="{00000000-0005-0000-0000-000004010000}"/>
    <cellStyle name="計算方式 11" xfId="258" xr:uid="{00000000-0005-0000-0000-000005010000}"/>
    <cellStyle name="計算方式 2" xfId="259" xr:uid="{00000000-0005-0000-0000-000006010000}"/>
    <cellStyle name="計算方式 3" xfId="260" xr:uid="{00000000-0005-0000-0000-000007010000}"/>
    <cellStyle name="計算方式 4" xfId="261" xr:uid="{00000000-0005-0000-0000-000008010000}"/>
    <cellStyle name="計算方式 5" xfId="262" xr:uid="{00000000-0005-0000-0000-000009010000}"/>
    <cellStyle name="計算方式 6" xfId="263" xr:uid="{00000000-0005-0000-0000-00000A010000}"/>
    <cellStyle name="計算方式 7" xfId="264" xr:uid="{00000000-0005-0000-0000-00000B010000}"/>
    <cellStyle name="計算方式 8" xfId="265" xr:uid="{00000000-0005-0000-0000-00000C010000}"/>
    <cellStyle name="計算方式 9" xfId="266" xr:uid="{00000000-0005-0000-0000-00000D010000}"/>
    <cellStyle name="連結的儲存格 10" xfId="267" xr:uid="{00000000-0005-0000-0000-00000E010000}"/>
    <cellStyle name="連結的儲存格 11" xfId="268" xr:uid="{00000000-0005-0000-0000-00000F010000}"/>
    <cellStyle name="連結的儲存格 2" xfId="269" xr:uid="{00000000-0005-0000-0000-000010010000}"/>
    <cellStyle name="連結的儲存格 3" xfId="270" xr:uid="{00000000-0005-0000-0000-000011010000}"/>
    <cellStyle name="連結的儲存格 4" xfId="271" xr:uid="{00000000-0005-0000-0000-000012010000}"/>
    <cellStyle name="連結的儲存格 5" xfId="272" xr:uid="{00000000-0005-0000-0000-000013010000}"/>
    <cellStyle name="連結的儲存格 6" xfId="273" xr:uid="{00000000-0005-0000-0000-000014010000}"/>
    <cellStyle name="連結的儲存格 7" xfId="274" xr:uid="{00000000-0005-0000-0000-000015010000}"/>
    <cellStyle name="連結的儲存格 8" xfId="275" xr:uid="{00000000-0005-0000-0000-000016010000}"/>
    <cellStyle name="連結的儲存格 9" xfId="276" xr:uid="{00000000-0005-0000-0000-000017010000}"/>
    <cellStyle name="備註 10" xfId="277" xr:uid="{00000000-0005-0000-0000-000018010000}"/>
    <cellStyle name="備註 11" xfId="278" xr:uid="{00000000-0005-0000-0000-000019010000}"/>
    <cellStyle name="備註 2" xfId="279" xr:uid="{00000000-0005-0000-0000-00001A010000}"/>
    <cellStyle name="備註 3" xfId="280" xr:uid="{00000000-0005-0000-0000-00001B010000}"/>
    <cellStyle name="備註 4" xfId="281" xr:uid="{00000000-0005-0000-0000-00001C010000}"/>
    <cellStyle name="備註 5" xfId="282" xr:uid="{00000000-0005-0000-0000-00001D010000}"/>
    <cellStyle name="備註 6" xfId="283" xr:uid="{00000000-0005-0000-0000-00001E010000}"/>
    <cellStyle name="備註 7" xfId="284" xr:uid="{00000000-0005-0000-0000-00001F010000}"/>
    <cellStyle name="備註 8" xfId="285" xr:uid="{00000000-0005-0000-0000-000020010000}"/>
    <cellStyle name="備註 9" xfId="286" xr:uid="{00000000-0005-0000-0000-000021010000}"/>
    <cellStyle name="說明文字 10" xfId="287" xr:uid="{00000000-0005-0000-0000-000022010000}"/>
    <cellStyle name="說明文字 11" xfId="288" xr:uid="{00000000-0005-0000-0000-000023010000}"/>
    <cellStyle name="說明文字 2" xfId="289" xr:uid="{00000000-0005-0000-0000-000024010000}"/>
    <cellStyle name="說明文字 3" xfId="290" xr:uid="{00000000-0005-0000-0000-000025010000}"/>
    <cellStyle name="說明文字 4" xfId="291" xr:uid="{00000000-0005-0000-0000-000026010000}"/>
    <cellStyle name="說明文字 5" xfId="292" xr:uid="{00000000-0005-0000-0000-000027010000}"/>
    <cellStyle name="說明文字 6" xfId="293" xr:uid="{00000000-0005-0000-0000-000028010000}"/>
    <cellStyle name="說明文字 7" xfId="294" xr:uid="{00000000-0005-0000-0000-000029010000}"/>
    <cellStyle name="說明文字 8" xfId="295" xr:uid="{00000000-0005-0000-0000-00002A010000}"/>
    <cellStyle name="說明文字 9" xfId="296" xr:uid="{00000000-0005-0000-0000-00002B010000}"/>
    <cellStyle name="輔色1 10" xfId="297" xr:uid="{00000000-0005-0000-0000-00002C010000}"/>
    <cellStyle name="輔色1 11" xfId="298" xr:uid="{00000000-0005-0000-0000-00002D010000}"/>
    <cellStyle name="輔色1 2" xfId="299" xr:uid="{00000000-0005-0000-0000-00002E010000}"/>
    <cellStyle name="輔色1 3" xfId="300" xr:uid="{00000000-0005-0000-0000-00002F010000}"/>
    <cellStyle name="輔色1 4" xfId="301" xr:uid="{00000000-0005-0000-0000-000030010000}"/>
    <cellStyle name="輔色1 5" xfId="302" xr:uid="{00000000-0005-0000-0000-000031010000}"/>
    <cellStyle name="輔色1 6" xfId="303" xr:uid="{00000000-0005-0000-0000-000032010000}"/>
    <cellStyle name="輔色1 7" xfId="304" xr:uid="{00000000-0005-0000-0000-000033010000}"/>
    <cellStyle name="輔色1 8" xfId="305" xr:uid="{00000000-0005-0000-0000-000034010000}"/>
    <cellStyle name="輔色1 9" xfId="306" xr:uid="{00000000-0005-0000-0000-000035010000}"/>
    <cellStyle name="輔色2 10" xfId="307" xr:uid="{00000000-0005-0000-0000-000036010000}"/>
    <cellStyle name="輔色2 11" xfId="308" xr:uid="{00000000-0005-0000-0000-000037010000}"/>
    <cellStyle name="輔色2 2" xfId="309" xr:uid="{00000000-0005-0000-0000-000038010000}"/>
    <cellStyle name="輔色2 3" xfId="310" xr:uid="{00000000-0005-0000-0000-000039010000}"/>
    <cellStyle name="輔色2 4" xfId="311" xr:uid="{00000000-0005-0000-0000-00003A010000}"/>
    <cellStyle name="輔色2 5" xfId="312" xr:uid="{00000000-0005-0000-0000-00003B010000}"/>
    <cellStyle name="輔色2 6" xfId="313" xr:uid="{00000000-0005-0000-0000-00003C010000}"/>
    <cellStyle name="輔色2 7" xfId="314" xr:uid="{00000000-0005-0000-0000-00003D010000}"/>
    <cellStyle name="輔色2 8" xfId="315" xr:uid="{00000000-0005-0000-0000-00003E010000}"/>
    <cellStyle name="輔色2 9" xfId="316" xr:uid="{00000000-0005-0000-0000-00003F010000}"/>
    <cellStyle name="輔色3 10" xfId="317" xr:uid="{00000000-0005-0000-0000-000040010000}"/>
    <cellStyle name="輔色3 11" xfId="318" xr:uid="{00000000-0005-0000-0000-000041010000}"/>
    <cellStyle name="輔色3 2" xfId="319" xr:uid="{00000000-0005-0000-0000-000042010000}"/>
    <cellStyle name="輔色3 3" xfId="320" xr:uid="{00000000-0005-0000-0000-000043010000}"/>
    <cellStyle name="輔色3 4" xfId="321" xr:uid="{00000000-0005-0000-0000-000044010000}"/>
    <cellStyle name="輔色3 5" xfId="322" xr:uid="{00000000-0005-0000-0000-000045010000}"/>
    <cellStyle name="輔色3 6" xfId="323" xr:uid="{00000000-0005-0000-0000-000046010000}"/>
    <cellStyle name="輔色3 7" xfId="324" xr:uid="{00000000-0005-0000-0000-000047010000}"/>
    <cellStyle name="輔色3 8" xfId="325" xr:uid="{00000000-0005-0000-0000-000048010000}"/>
    <cellStyle name="輔色3 9" xfId="326" xr:uid="{00000000-0005-0000-0000-000049010000}"/>
    <cellStyle name="輔色4 10" xfId="327" xr:uid="{00000000-0005-0000-0000-00004A010000}"/>
    <cellStyle name="輔色4 11" xfId="328" xr:uid="{00000000-0005-0000-0000-00004B010000}"/>
    <cellStyle name="輔色4 2" xfId="329" xr:uid="{00000000-0005-0000-0000-00004C010000}"/>
    <cellStyle name="輔色4 3" xfId="330" xr:uid="{00000000-0005-0000-0000-00004D010000}"/>
    <cellStyle name="輔色4 4" xfId="331" xr:uid="{00000000-0005-0000-0000-00004E010000}"/>
    <cellStyle name="輔色4 5" xfId="332" xr:uid="{00000000-0005-0000-0000-00004F010000}"/>
    <cellStyle name="輔色4 6" xfId="333" xr:uid="{00000000-0005-0000-0000-000050010000}"/>
    <cellStyle name="輔色4 7" xfId="334" xr:uid="{00000000-0005-0000-0000-000051010000}"/>
    <cellStyle name="輔色4 8" xfId="335" xr:uid="{00000000-0005-0000-0000-000052010000}"/>
    <cellStyle name="輔色4 9" xfId="336" xr:uid="{00000000-0005-0000-0000-000053010000}"/>
    <cellStyle name="輔色5 10" xfId="337" xr:uid="{00000000-0005-0000-0000-000054010000}"/>
    <cellStyle name="輔色5 11" xfId="338" xr:uid="{00000000-0005-0000-0000-000055010000}"/>
    <cellStyle name="輔色5 2" xfId="339" xr:uid="{00000000-0005-0000-0000-000056010000}"/>
    <cellStyle name="輔色5 3" xfId="340" xr:uid="{00000000-0005-0000-0000-000057010000}"/>
    <cellStyle name="輔色5 4" xfId="341" xr:uid="{00000000-0005-0000-0000-000058010000}"/>
    <cellStyle name="輔色5 5" xfId="342" xr:uid="{00000000-0005-0000-0000-000059010000}"/>
    <cellStyle name="輔色5 6" xfId="343" xr:uid="{00000000-0005-0000-0000-00005A010000}"/>
    <cellStyle name="輔色5 7" xfId="344" xr:uid="{00000000-0005-0000-0000-00005B010000}"/>
    <cellStyle name="輔色5 8" xfId="345" xr:uid="{00000000-0005-0000-0000-00005C010000}"/>
    <cellStyle name="輔色5 9" xfId="346" xr:uid="{00000000-0005-0000-0000-00005D010000}"/>
    <cellStyle name="輔色6 10" xfId="347" xr:uid="{00000000-0005-0000-0000-00005E010000}"/>
    <cellStyle name="輔色6 11" xfId="348" xr:uid="{00000000-0005-0000-0000-00005F010000}"/>
    <cellStyle name="輔色6 2" xfId="349" xr:uid="{00000000-0005-0000-0000-000060010000}"/>
    <cellStyle name="輔色6 3" xfId="350" xr:uid="{00000000-0005-0000-0000-000061010000}"/>
    <cellStyle name="輔色6 4" xfId="351" xr:uid="{00000000-0005-0000-0000-000062010000}"/>
    <cellStyle name="輔色6 5" xfId="352" xr:uid="{00000000-0005-0000-0000-000063010000}"/>
    <cellStyle name="輔色6 6" xfId="353" xr:uid="{00000000-0005-0000-0000-000064010000}"/>
    <cellStyle name="輔色6 7" xfId="354" xr:uid="{00000000-0005-0000-0000-000065010000}"/>
    <cellStyle name="輔色6 8" xfId="355" xr:uid="{00000000-0005-0000-0000-000066010000}"/>
    <cellStyle name="輔色6 9" xfId="356" xr:uid="{00000000-0005-0000-0000-000067010000}"/>
    <cellStyle name="標題 1 10" xfId="357" xr:uid="{00000000-0005-0000-0000-000068010000}"/>
    <cellStyle name="標題 1 11" xfId="358" xr:uid="{00000000-0005-0000-0000-000069010000}"/>
    <cellStyle name="標題 1 2" xfId="359" xr:uid="{00000000-0005-0000-0000-00006A010000}"/>
    <cellStyle name="標題 1 3" xfId="360" xr:uid="{00000000-0005-0000-0000-00006B010000}"/>
    <cellStyle name="標題 1 4" xfId="361" xr:uid="{00000000-0005-0000-0000-00006C010000}"/>
    <cellStyle name="標題 1 5" xfId="362" xr:uid="{00000000-0005-0000-0000-00006D010000}"/>
    <cellStyle name="標題 1 6" xfId="363" xr:uid="{00000000-0005-0000-0000-00006E010000}"/>
    <cellStyle name="標題 1 7" xfId="364" xr:uid="{00000000-0005-0000-0000-00006F010000}"/>
    <cellStyle name="標題 1 8" xfId="365" xr:uid="{00000000-0005-0000-0000-000070010000}"/>
    <cellStyle name="標題 1 9" xfId="366" xr:uid="{00000000-0005-0000-0000-000071010000}"/>
    <cellStyle name="標題 10" xfId="367" xr:uid="{00000000-0005-0000-0000-000072010000}"/>
    <cellStyle name="標題 11" xfId="368" xr:uid="{00000000-0005-0000-0000-000073010000}"/>
    <cellStyle name="標題 12" xfId="369" xr:uid="{00000000-0005-0000-0000-000074010000}"/>
    <cellStyle name="標題 13" xfId="370" xr:uid="{00000000-0005-0000-0000-000075010000}"/>
    <cellStyle name="標題 14" xfId="371" xr:uid="{00000000-0005-0000-0000-000076010000}"/>
    <cellStyle name="標題 2 10" xfId="372" xr:uid="{00000000-0005-0000-0000-000077010000}"/>
    <cellStyle name="標題 2 11" xfId="373" xr:uid="{00000000-0005-0000-0000-000078010000}"/>
    <cellStyle name="標題 2 2" xfId="374" xr:uid="{00000000-0005-0000-0000-000079010000}"/>
    <cellStyle name="標題 2 3" xfId="375" xr:uid="{00000000-0005-0000-0000-00007A010000}"/>
    <cellStyle name="標題 2 4" xfId="376" xr:uid="{00000000-0005-0000-0000-00007B010000}"/>
    <cellStyle name="標題 2 5" xfId="377" xr:uid="{00000000-0005-0000-0000-00007C010000}"/>
    <cellStyle name="標題 2 6" xfId="378" xr:uid="{00000000-0005-0000-0000-00007D010000}"/>
    <cellStyle name="標題 2 7" xfId="379" xr:uid="{00000000-0005-0000-0000-00007E010000}"/>
    <cellStyle name="標題 2 8" xfId="380" xr:uid="{00000000-0005-0000-0000-00007F010000}"/>
    <cellStyle name="標題 2 9" xfId="381" xr:uid="{00000000-0005-0000-0000-000080010000}"/>
    <cellStyle name="標題 3 10" xfId="382" xr:uid="{00000000-0005-0000-0000-000081010000}"/>
    <cellStyle name="標題 3 11" xfId="383" xr:uid="{00000000-0005-0000-0000-000082010000}"/>
    <cellStyle name="標題 3 2" xfId="384" xr:uid="{00000000-0005-0000-0000-000083010000}"/>
    <cellStyle name="標題 3 3" xfId="385" xr:uid="{00000000-0005-0000-0000-000084010000}"/>
    <cellStyle name="標題 3 4" xfId="386" xr:uid="{00000000-0005-0000-0000-000085010000}"/>
    <cellStyle name="標題 3 5" xfId="387" xr:uid="{00000000-0005-0000-0000-000086010000}"/>
    <cellStyle name="標題 3 6" xfId="388" xr:uid="{00000000-0005-0000-0000-000087010000}"/>
    <cellStyle name="標題 3 7" xfId="389" xr:uid="{00000000-0005-0000-0000-000088010000}"/>
    <cellStyle name="標題 3 8" xfId="390" xr:uid="{00000000-0005-0000-0000-000089010000}"/>
    <cellStyle name="標題 3 9" xfId="391" xr:uid="{00000000-0005-0000-0000-00008A010000}"/>
    <cellStyle name="標題 4 10" xfId="392" xr:uid="{00000000-0005-0000-0000-00008B010000}"/>
    <cellStyle name="標題 4 11" xfId="393" xr:uid="{00000000-0005-0000-0000-00008C010000}"/>
    <cellStyle name="標題 4 2" xfId="394" xr:uid="{00000000-0005-0000-0000-00008D010000}"/>
    <cellStyle name="標題 4 3" xfId="395" xr:uid="{00000000-0005-0000-0000-00008E010000}"/>
    <cellStyle name="標題 4 4" xfId="396" xr:uid="{00000000-0005-0000-0000-00008F010000}"/>
    <cellStyle name="標題 4 5" xfId="397" xr:uid="{00000000-0005-0000-0000-000090010000}"/>
    <cellStyle name="標題 4 6" xfId="398" xr:uid="{00000000-0005-0000-0000-000091010000}"/>
    <cellStyle name="標題 4 7" xfId="399" xr:uid="{00000000-0005-0000-0000-000092010000}"/>
    <cellStyle name="標題 4 8" xfId="400" xr:uid="{00000000-0005-0000-0000-000093010000}"/>
    <cellStyle name="標題 4 9" xfId="401" xr:uid="{00000000-0005-0000-0000-000094010000}"/>
    <cellStyle name="標題 5" xfId="402" xr:uid="{00000000-0005-0000-0000-000095010000}"/>
    <cellStyle name="標題 6" xfId="403" xr:uid="{00000000-0005-0000-0000-000096010000}"/>
    <cellStyle name="標題 7" xfId="404" xr:uid="{00000000-0005-0000-0000-000097010000}"/>
    <cellStyle name="標題 8" xfId="405" xr:uid="{00000000-0005-0000-0000-000098010000}"/>
    <cellStyle name="標題 9" xfId="406" xr:uid="{00000000-0005-0000-0000-000099010000}"/>
    <cellStyle name="輸入 10" xfId="407" xr:uid="{00000000-0005-0000-0000-00009A010000}"/>
    <cellStyle name="輸入 11" xfId="408" xr:uid="{00000000-0005-0000-0000-00009B010000}"/>
    <cellStyle name="輸入 2" xfId="409" xr:uid="{00000000-0005-0000-0000-00009C010000}"/>
    <cellStyle name="輸入 3" xfId="410" xr:uid="{00000000-0005-0000-0000-00009D010000}"/>
    <cellStyle name="輸入 4" xfId="411" xr:uid="{00000000-0005-0000-0000-00009E010000}"/>
    <cellStyle name="輸入 5" xfId="412" xr:uid="{00000000-0005-0000-0000-00009F010000}"/>
    <cellStyle name="輸入 6" xfId="413" xr:uid="{00000000-0005-0000-0000-0000A0010000}"/>
    <cellStyle name="輸入 7" xfId="414" xr:uid="{00000000-0005-0000-0000-0000A1010000}"/>
    <cellStyle name="輸入 8" xfId="415" xr:uid="{00000000-0005-0000-0000-0000A2010000}"/>
    <cellStyle name="輸入 9" xfId="416" xr:uid="{00000000-0005-0000-0000-0000A3010000}"/>
    <cellStyle name="輸出 10" xfId="417" xr:uid="{00000000-0005-0000-0000-0000A4010000}"/>
    <cellStyle name="輸出 11" xfId="418" xr:uid="{00000000-0005-0000-0000-0000A5010000}"/>
    <cellStyle name="輸出 2" xfId="419" xr:uid="{00000000-0005-0000-0000-0000A6010000}"/>
    <cellStyle name="輸出 3" xfId="420" xr:uid="{00000000-0005-0000-0000-0000A7010000}"/>
    <cellStyle name="輸出 4" xfId="421" xr:uid="{00000000-0005-0000-0000-0000A8010000}"/>
    <cellStyle name="輸出 5" xfId="422" xr:uid="{00000000-0005-0000-0000-0000A9010000}"/>
    <cellStyle name="輸出 6" xfId="423" xr:uid="{00000000-0005-0000-0000-0000AA010000}"/>
    <cellStyle name="輸出 7" xfId="424" xr:uid="{00000000-0005-0000-0000-0000AB010000}"/>
    <cellStyle name="輸出 8" xfId="425" xr:uid="{00000000-0005-0000-0000-0000AC010000}"/>
    <cellStyle name="輸出 9" xfId="426" xr:uid="{00000000-0005-0000-0000-0000AD010000}"/>
    <cellStyle name="檢查儲存格 10" xfId="427" xr:uid="{00000000-0005-0000-0000-0000AE010000}"/>
    <cellStyle name="檢查儲存格 11" xfId="428" xr:uid="{00000000-0005-0000-0000-0000AF010000}"/>
    <cellStyle name="檢查儲存格 2" xfId="429" xr:uid="{00000000-0005-0000-0000-0000B0010000}"/>
    <cellStyle name="檢查儲存格 3" xfId="430" xr:uid="{00000000-0005-0000-0000-0000B1010000}"/>
    <cellStyle name="檢查儲存格 4" xfId="431" xr:uid="{00000000-0005-0000-0000-0000B2010000}"/>
    <cellStyle name="檢查儲存格 5" xfId="432" xr:uid="{00000000-0005-0000-0000-0000B3010000}"/>
    <cellStyle name="檢查儲存格 6" xfId="433" xr:uid="{00000000-0005-0000-0000-0000B4010000}"/>
    <cellStyle name="檢查儲存格 7" xfId="434" xr:uid="{00000000-0005-0000-0000-0000B5010000}"/>
    <cellStyle name="檢查儲存格 8" xfId="435" xr:uid="{00000000-0005-0000-0000-0000B6010000}"/>
    <cellStyle name="檢查儲存格 9" xfId="436" xr:uid="{00000000-0005-0000-0000-0000B7010000}"/>
    <cellStyle name="壞 10" xfId="437" xr:uid="{00000000-0005-0000-0000-0000B8010000}"/>
    <cellStyle name="壞 11" xfId="438" xr:uid="{00000000-0005-0000-0000-0000B9010000}"/>
    <cellStyle name="壞 2" xfId="439" xr:uid="{00000000-0005-0000-0000-0000BA010000}"/>
    <cellStyle name="壞 3" xfId="440" xr:uid="{00000000-0005-0000-0000-0000BB010000}"/>
    <cellStyle name="壞 4" xfId="441" xr:uid="{00000000-0005-0000-0000-0000BC010000}"/>
    <cellStyle name="壞 5" xfId="442" xr:uid="{00000000-0005-0000-0000-0000BD010000}"/>
    <cellStyle name="壞 6" xfId="443" xr:uid="{00000000-0005-0000-0000-0000BE010000}"/>
    <cellStyle name="壞 7" xfId="444" xr:uid="{00000000-0005-0000-0000-0000BF010000}"/>
    <cellStyle name="壞 8" xfId="445" xr:uid="{00000000-0005-0000-0000-0000C0010000}"/>
    <cellStyle name="壞 9" xfId="446" xr:uid="{00000000-0005-0000-0000-0000C1010000}"/>
    <cellStyle name="壞_100年9月菜量" xfId="447" xr:uid="{00000000-0005-0000-0000-0000C2010000}"/>
    <cellStyle name="壞_國小" xfId="448" xr:uid="{00000000-0005-0000-0000-0000C3010000}"/>
    <cellStyle name="壞_國高" xfId="449" xr:uid="{00000000-0005-0000-0000-0000C4010000}"/>
    <cellStyle name="警告文字 10" xfId="450" xr:uid="{00000000-0005-0000-0000-0000C5010000}"/>
    <cellStyle name="警告文字 11" xfId="451" xr:uid="{00000000-0005-0000-0000-0000C6010000}"/>
    <cellStyle name="警告文字 2" xfId="452" xr:uid="{00000000-0005-0000-0000-0000C7010000}"/>
    <cellStyle name="警告文字 3" xfId="453" xr:uid="{00000000-0005-0000-0000-0000C8010000}"/>
    <cellStyle name="警告文字 4" xfId="454" xr:uid="{00000000-0005-0000-0000-0000C9010000}"/>
    <cellStyle name="警告文字 5" xfId="455" xr:uid="{00000000-0005-0000-0000-0000CA010000}"/>
    <cellStyle name="警告文字 6" xfId="456" xr:uid="{00000000-0005-0000-0000-0000CB010000}"/>
    <cellStyle name="警告文字 7" xfId="457" xr:uid="{00000000-0005-0000-0000-0000CC010000}"/>
    <cellStyle name="警告文字 8" xfId="458" xr:uid="{00000000-0005-0000-0000-0000CD010000}"/>
    <cellStyle name="警告文字 9" xfId="459" xr:uid="{00000000-0005-0000-0000-0000CE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10J/&#26700;&#38754;/102-03-19/MyData/&#29151;&#39178;&#24107;0317/&#31243;&#24335;/&#29151;&#39178;&#24107;&#31243;&#24335;1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菜單設計"/>
      <sheetName val="體重"/>
    </sheetNames>
    <sheetDataSet>
      <sheetData sheetId="0">
        <row r="4">
          <cell r="C4">
            <v>0</v>
          </cell>
          <cell r="D4">
            <v>0</v>
          </cell>
          <cell r="E4">
            <v>0</v>
          </cell>
        </row>
        <row r="8">
          <cell r="C8" t="str">
            <v/>
          </cell>
          <cell r="D8" t="str">
            <v/>
          </cell>
          <cell r="E8" t="str">
            <v/>
          </cell>
        </row>
        <row r="9">
          <cell r="C9" t="str">
            <v/>
          </cell>
          <cell r="D9" t="str">
            <v/>
          </cell>
          <cell r="E9" t="str">
            <v/>
          </cell>
        </row>
        <row r="10">
          <cell r="C10" t="str">
            <v/>
          </cell>
          <cell r="E10" t="str">
            <v/>
          </cell>
        </row>
        <row r="11">
          <cell r="C11" t="str">
            <v/>
          </cell>
          <cell r="D11" t="str">
            <v/>
          </cell>
          <cell r="E11" t="str">
            <v/>
          </cell>
        </row>
        <row r="12">
          <cell r="C12" t="str">
            <v/>
          </cell>
          <cell r="D12" t="str">
            <v/>
          </cell>
          <cell r="E12" t="str">
            <v/>
          </cell>
        </row>
        <row r="13">
          <cell r="C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3"/>
  <sheetViews>
    <sheetView tabSelected="1" zoomScale="75" zoomScaleNormal="75" workbookViewId="0">
      <selection activeCell="G26" sqref="G26"/>
    </sheetView>
  </sheetViews>
  <sheetFormatPr defaultColWidth="8.88671875" defaultRowHeight="16.2" x14ac:dyDescent="0.3"/>
  <cols>
    <col min="1" max="1" width="10.77734375" style="3" customWidth="1"/>
    <col min="2" max="2" width="10.77734375" style="2" customWidth="1"/>
    <col min="3" max="3" width="12.77734375" style="3" customWidth="1"/>
    <col min="4" max="6" width="18.77734375" style="3" customWidth="1"/>
    <col min="7" max="7" width="18.77734375" style="2" customWidth="1"/>
    <col min="8" max="8" width="18.77734375" style="3" customWidth="1"/>
    <col min="9" max="9" width="10.21875" style="3" customWidth="1"/>
    <col min="10" max="10" width="6.88671875" style="3" customWidth="1"/>
    <col min="11" max="11" width="7.44140625" style="3" customWidth="1"/>
    <col min="12" max="12" width="11" style="2" customWidth="1"/>
    <col min="13" max="13" width="7.77734375" style="2" customWidth="1"/>
    <col min="14" max="14" width="10.44140625" style="3" customWidth="1"/>
    <col min="15" max="15" width="8" style="3" customWidth="1"/>
    <col min="16" max="16" width="8.44140625" style="3" customWidth="1"/>
    <col min="17" max="17" width="11.109375" style="2" customWidth="1"/>
    <col min="18" max="18" width="7.44140625" style="2" customWidth="1"/>
    <col min="19" max="19" width="10.33203125" style="3" customWidth="1"/>
    <col min="20" max="20" width="6.44140625" style="3" customWidth="1"/>
    <col min="21" max="21" width="8.6640625" style="3" customWidth="1"/>
    <col min="22" max="22" width="10.44140625" style="2" customWidth="1"/>
    <col min="31" max="31" width="8.88671875" style="1"/>
    <col min="32" max="32" width="17.88671875" style="1" bestFit="1" customWidth="1"/>
    <col min="33" max="16384" width="8.88671875" style="1"/>
  </cols>
  <sheetData>
    <row r="1" spans="1:8" s="7" customFormat="1" ht="39" customHeight="1" x14ac:dyDescent="0.3">
      <c r="A1" s="12" t="s">
        <v>222</v>
      </c>
      <c r="B1" s="13"/>
      <c r="C1" s="10"/>
      <c r="D1" s="11"/>
      <c r="E1" s="13" t="s">
        <v>55</v>
      </c>
      <c r="F1" s="13" t="s">
        <v>56</v>
      </c>
      <c r="G1" s="13" t="s">
        <v>1</v>
      </c>
      <c r="H1" s="80"/>
    </row>
    <row r="2" spans="1:8" s="4" customFormat="1" ht="30" customHeight="1" x14ac:dyDescent="0.3">
      <c r="A2" s="59" t="s">
        <v>2</v>
      </c>
      <c r="B2" s="60" t="s">
        <v>3</v>
      </c>
      <c r="C2" s="57" t="s">
        <v>0</v>
      </c>
      <c r="D2" s="57" t="s">
        <v>6</v>
      </c>
      <c r="E2" s="57" t="s">
        <v>7</v>
      </c>
      <c r="F2" s="57" t="s">
        <v>8</v>
      </c>
      <c r="G2" s="57" t="s">
        <v>4</v>
      </c>
      <c r="H2" s="57" t="s">
        <v>5</v>
      </c>
    </row>
    <row r="3" spans="1:8" s="4" customFormat="1" ht="30" hidden="1" customHeight="1" x14ac:dyDescent="0.3">
      <c r="A3" s="141"/>
      <c r="B3" s="77"/>
      <c r="C3" s="140"/>
      <c r="D3" s="140"/>
      <c r="E3" s="140"/>
      <c r="F3" s="140"/>
      <c r="G3" s="140"/>
      <c r="H3" s="140"/>
    </row>
    <row r="4" spans="1:8" s="4" customFormat="1" ht="30" hidden="1" customHeight="1" x14ac:dyDescent="0.3">
      <c r="A4" s="59"/>
      <c r="B4" s="73"/>
      <c r="C4" s="140"/>
      <c r="D4" s="140"/>
      <c r="E4" s="140"/>
      <c r="F4" s="140"/>
      <c r="G4" s="140"/>
      <c r="H4" s="140"/>
    </row>
    <row r="5" spans="1:8" s="4" customFormat="1" ht="30" customHeight="1" x14ac:dyDescent="0.3">
      <c r="A5" s="59">
        <v>45931</v>
      </c>
      <c r="B5" s="73">
        <f t="shared" ref="B5:B7" si="0">A5</f>
        <v>45931</v>
      </c>
      <c r="C5" s="140" t="s">
        <v>57</v>
      </c>
      <c r="D5" s="140" t="s">
        <v>58</v>
      </c>
      <c r="E5" s="140" t="s">
        <v>59</v>
      </c>
      <c r="F5" s="140" t="s">
        <v>60</v>
      </c>
      <c r="G5" s="140" t="s">
        <v>240</v>
      </c>
      <c r="H5" s="140"/>
    </row>
    <row r="6" spans="1:8" s="4" customFormat="1" ht="30" customHeight="1" x14ac:dyDescent="0.3">
      <c r="A6" s="59">
        <f t="shared" ref="A6:A7" si="1">A5+1</f>
        <v>45932</v>
      </c>
      <c r="B6" s="73">
        <f t="shared" si="0"/>
        <v>45932</v>
      </c>
      <c r="C6" s="140" t="s">
        <v>61</v>
      </c>
      <c r="D6" s="140" t="s">
        <v>62</v>
      </c>
      <c r="E6" s="140" t="s">
        <v>63</v>
      </c>
      <c r="F6" s="140" t="s">
        <v>64</v>
      </c>
      <c r="G6" s="140" t="s">
        <v>239</v>
      </c>
      <c r="H6" s="140"/>
    </row>
    <row r="7" spans="1:8" s="8" customFormat="1" ht="30" customHeight="1" thickBot="1" x14ac:dyDescent="0.35">
      <c r="A7" s="145">
        <f t="shared" si="1"/>
        <v>45933</v>
      </c>
      <c r="B7" s="75">
        <f t="shared" si="0"/>
        <v>45933</v>
      </c>
      <c r="C7" s="76" t="s">
        <v>65</v>
      </c>
      <c r="D7" s="76" t="s">
        <v>66</v>
      </c>
      <c r="E7" s="76" t="s">
        <v>67</v>
      </c>
      <c r="F7" s="76" t="s">
        <v>64</v>
      </c>
      <c r="G7" s="76" t="s">
        <v>68</v>
      </c>
      <c r="H7" s="76"/>
    </row>
    <row r="8" spans="1:8" s="8" customFormat="1" ht="30" hidden="1" customHeight="1" x14ac:dyDescent="0.3">
      <c r="A8" s="61"/>
      <c r="B8" s="77"/>
      <c r="C8" s="78"/>
      <c r="D8" s="78"/>
      <c r="E8" s="78"/>
      <c r="F8" s="78"/>
      <c r="G8" s="78"/>
      <c r="H8" s="78"/>
    </row>
    <row r="9" spans="1:8" s="8" customFormat="1" ht="30" customHeight="1" x14ac:dyDescent="0.3">
      <c r="A9" s="59">
        <v>45937</v>
      </c>
      <c r="B9" s="73">
        <f t="shared" ref="B9:B20" si="2">A9</f>
        <v>45937</v>
      </c>
      <c r="C9" s="74"/>
      <c r="D9" s="74" t="s">
        <v>69</v>
      </c>
      <c r="E9" s="74" t="s">
        <v>70</v>
      </c>
      <c r="F9" s="74" t="s">
        <v>71</v>
      </c>
      <c r="G9" s="74" t="s">
        <v>72</v>
      </c>
      <c r="H9" s="74" t="s">
        <v>73</v>
      </c>
    </row>
    <row r="10" spans="1:8" s="8" customFormat="1" ht="30" customHeight="1" x14ac:dyDescent="0.3">
      <c r="A10" s="59">
        <f t="shared" ref="A10:A11" si="3">A9+1</f>
        <v>45938</v>
      </c>
      <c r="B10" s="73">
        <f t="shared" si="2"/>
        <v>45938</v>
      </c>
      <c r="C10" s="128" t="s">
        <v>74</v>
      </c>
      <c r="D10" s="74" t="s">
        <v>75</v>
      </c>
      <c r="E10" s="74" t="s">
        <v>76</v>
      </c>
      <c r="F10" s="74" t="s">
        <v>64</v>
      </c>
      <c r="G10" s="74" t="s">
        <v>77</v>
      </c>
      <c r="H10" s="74"/>
    </row>
    <row r="11" spans="1:8" s="8" customFormat="1" ht="30" customHeight="1" thickBot="1" x14ac:dyDescent="0.35">
      <c r="A11" s="145">
        <f t="shared" si="3"/>
        <v>45939</v>
      </c>
      <c r="B11" s="75">
        <f t="shared" si="2"/>
        <v>45939</v>
      </c>
      <c r="C11" s="76" t="s">
        <v>78</v>
      </c>
      <c r="D11" s="76" t="s">
        <v>79</v>
      </c>
      <c r="E11" s="76" t="s">
        <v>80</v>
      </c>
      <c r="F11" s="76" t="s">
        <v>64</v>
      </c>
      <c r="G11" s="76" t="s">
        <v>81</v>
      </c>
      <c r="H11" s="76"/>
    </row>
    <row r="12" spans="1:8" s="8" customFormat="1" ht="30" hidden="1" customHeight="1" thickBot="1" x14ac:dyDescent="0.35">
      <c r="A12" s="141"/>
      <c r="B12" s="143"/>
      <c r="C12" s="144"/>
      <c r="D12" s="144"/>
      <c r="E12" s="144"/>
      <c r="F12" s="144"/>
      <c r="G12" s="144"/>
      <c r="H12" s="144"/>
    </row>
    <row r="13" spans="1:8" s="8" customFormat="1" ht="30" customHeight="1" x14ac:dyDescent="0.3">
      <c r="A13" s="61">
        <v>45943</v>
      </c>
      <c r="B13" s="77">
        <f>A13</f>
        <v>45943</v>
      </c>
      <c r="C13" s="78" t="s">
        <v>74</v>
      </c>
      <c r="D13" s="78" t="s">
        <v>82</v>
      </c>
      <c r="E13" s="78" t="s">
        <v>83</v>
      </c>
      <c r="F13" s="78" t="s">
        <v>84</v>
      </c>
      <c r="G13" s="78" t="s">
        <v>85</v>
      </c>
      <c r="H13" s="78"/>
    </row>
    <row r="14" spans="1:8" s="8" customFormat="1" ht="30" customHeight="1" x14ac:dyDescent="0.3">
      <c r="A14" s="59">
        <f>A13+1</f>
        <v>45944</v>
      </c>
      <c r="B14" s="73">
        <f t="shared" si="2"/>
        <v>45944</v>
      </c>
      <c r="C14" s="74"/>
      <c r="D14" s="74" t="s">
        <v>230</v>
      </c>
      <c r="E14" s="229" t="s">
        <v>231</v>
      </c>
      <c r="F14" s="229" t="s">
        <v>220</v>
      </c>
      <c r="G14" s="74" t="s">
        <v>241</v>
      </c>
      <c r="H14" s="74" t="s">
        <v>73</v>
      </c>
    </row>
    <row r="15" spans="1:8" s="8" customFormat="1" ht="30" customHeight="1" x14ac:dyDescent="0.3">
      <c r="A15" s="59">
        <f t="shared" ref="A15:A17" si="4">A14+1</f>
        <v>45945</v>
      </c>
      <c r="B15" s="73">
        <f t="shared" si="2"/>
        <v>45945</v>
      </c>
      <c r="C15" s="128" t="s">
        <v>86</v>
      </c>
      <c r="D15" s="74" t="s">
        <v>87</v>
      </c>
      <c r="E15" s="74" t="s">
        <v>88</v>
      </c>
      <c r="F15" s="74" t="s">
        <v>89</v>
      </c>
      <c r="G15" s="79" t="s">
        <v>90</v>
      </c>
      <c r="H15" s="74" t="s">
        <v>91</v>
      </c>
    </row>
    <row r="16" spans="1:8" s="8" customFormat="1" ht="30" customHeight="1" x14ac:dyDescent="0.3">
      <c r="A16" s="59">
        <f t="shared" si="4"/>
        <v>45946</v>
      </c>
      <c r="B16" s="73">
        <f t="shared" si="2"/>
        <v>45946</v>
      </c>
      <c r="C16" s="74" t="s">
        <v>92</v>
      </c>
      <c r="D16" s="74" t="s">
        <v>93</v>
      </c>
      <c r="E16" s="74" t="s">
        <v>94</v>
      </c>
      <c r="F16" s="74" t="s">
        <v>64</v>
      </c>
      <c r="G16" s="79" t="s">
        <v>95</v>
      </c>
      <c r="H16" s="74"/>
    </row>
    <row r="17" spans="1:13" s="8" customFormat="1" ht="30" customHeight="1" thickBot="1" x14ac:dyDescent="0.35">
      <c r="A17" s="59">
        <f t="shared" si="4"/>
        <v>45947</v>
      </c>
      <c r="B17" s="73">
        <f t="shared" si="2"/>
        <v>45947</v>
      </c>
      <c r="C17" s="74" t="s">
        <v>65</v>
      </c>
      <c r="D17" s="74" t="s">
        <v>96</v>
      </c>
      <c r="E17" s="74" t="s">
        <v>97</v>
      </c>
      <c r="F17" s="74" t="s">
        <v>64</v>
      </c>
      <c r="G17" s="74" t="s">
        <v>98</v>
      </c>
      <c r="H17" s="74"/>
    </row>
    <row r="18" spans="1:13" s="8" customFormat="1" ht="30" customHeight="1" x14ac:dyDescent="0.3">
      <c r="A18" s="61">
        <f>A17+3</f>
        <v>45950</v>
      </c>
      <c r="B18" s="114">
        <f>A18</f>
        <v>45950</v>
      </c>
      <c r="C18" s="78" t="s">
        <v>74</v>
      </c>
      <c r="D18" s="78" t="s">
        <v>99</v>
      </c>
      <c r="E18" s="78" t="s">
        <v>100</v>
      </c>
      <c r="F18" s="78" t="s">
        <v>60</v>
      </c>
      <c r="G18" s="78" t="s">
        <v>101</v>
      </c>
      <c r="H18" s="78"/>
    </row>
    <row r="19" spans="1:13" s="8" customFormat="1" ht="30" customHeight="1" x14ac:dyDescent="0.3">
      <c r="A19" s="59">
        <f>A18+1</f>
        <v>45951</v>
      </c>
      <c r="B19" s="73">
        <f t="shared" si="2"/>
        <v>45951</v>
      </c>
      <c r="C19" s="74"/>
      <c r="D19" s="74" t="s">
        <v>102</v>
      </c>
      <c r="E19" s="74" t="s">
        <v>103</v>
      </c>
      <c r="F19" s="229" t="s">
        <v>221</v>
      </c>
      <c r="G19" s="74"/>
      <c r="H19" s="74" t="s">
        <v>73</v>
      </c>
    </row>
    <row r="20" spans="1:13" s="8" customFormat="1" ht="30" customHeight="1" x14ac:dyDescent="0.3">
      <c r="A20" s="59">
        <f t="shared" ref="A20:A21" si="5">A19+1</f>
        <v>45952</v>
      </c>
      <c r="B20" s="73">
        <f t="shared" si="2"/>
        <v>45952</v>
      </c>
      <c r="C20" s="128" t="s">
        <v>57</v>
      </c>
      <c r="D20" s="74" t="s">
        <v>104</v>
      </c>
      <c r="E20" s="74" t="s">
        <v>105</v>
      </c>
      <c r="F20" s="74" t="s">
        <v>64</v>
      </c>
      <c r="G20" s="74" t="s">
        <v>106</v>
      </c>
      <c r="H20" s="74"/>
    </row>
    <row r="21" spans="1:13" s="8" customFormat="1" ht="30" customHeight="1" thickBot="1" x14ac:dyDescent="0.35">
      <c r="A21" s="59">
        <f t="shared" si="5"/>
        <v>45953</v>
      </c>
      <c r="B21" s="73">
        <f t="shared" ref="B21" si="6">A21</f>
        <v>45953</v>
      </c>
      <c r="C21" s="136" t="s">
        <v>107</v>
      </c>
      <c r="D21" s="230" t="s">
        <v>228</v>
      </c>
      <c r="E21" s="137" t="s">
        <v>108</v>
      </c>
      <c r="F21" s="137" t="s">
        <v>64</v>
      </c>
      <c r="G21" s="137" t="s">
        <v>109</v>
      </c>
      <c r="H21" s="137"/>
    </row>
    <row r="22" spans="1:13" s="8" customFormat="1" ht="30" hidden="1" customHeight="1" thickBot="1" x14ac:dyDescent="0.35">
      <c r="A22" s="59"/>
      <c r="B22" s="73"/>
      <c r="C22" s="136"/>
      <c r="D22" s="137"/>
      <c r="E22" s="137"/>
      <c r="F22" s="137"/>
      <c r="G22" s="137"/>
      <c r="H22" s="137"/>
    </row>
    <row r="23" spans="1:13" s="8" customFormat="1" ht="30" customHeight="1" x14ac:dyDescent="0.3">
      <c r="A23" s="61">
        <v>45957</v>
      </c>
      <c r="B23" s="114">
        <f>A23</f>
        <v>45957</v>
      </c>
      <c r="C23" s="78" t="s">
        <v>74</v>
      </c>
      <c r="D23" s="78" t="s">
        <v>110</v>
      </c>
      <c r="E23" s="78" t="s">
        <v>111</v>
      </c>
      <c r="F23" s="78" t="s">
        <v>89</v>
      </c>
      <c r="G23" s="78" t="s">
        <v>242</v>
      </c>
      <c r="H23" s="78"/>
    </row>
    <row r="24" spans="1:13" s="8" customFormat="1" ht="30" customHeight="1" x14ac:dyDescent="0.3">
      <c r="A24" s="59">
        <f>A23+1</f>
        <v>45958</v>
      </c>
      <c r="B24" s="73">
        <f t="shared" ref="B24:B26" si="7">A24</f>
        <v>45958</v>
      </c>
      <c r="C24" s="74"/>
      <c r="D24" s="74" t="s">
        <v>112</v>
      </c>
      <c r="E24" s="74" t="s">
        <v>113</v>
      </c>
      <c r="F24" s="74" t="s">
        <v>114</v>
      </c>
      <c r="G24" s="74" t="s">
        <v>115</v>
      </c>
      <c r="H24" s="74" t="s">
        <v>236</v>
      </c>
    </row>
    <row r="25" spans="1:13" s="8" customFormat="1" ht="30" customHeight="1" x14ac:dyDescent="0.3">
      <c r="A25" s="59">
        <f>A24+1</f>
        <v>45959</v>
      </c>
      <c r="B25" s="73">
        <f t="shared" si="7"/>
        <v>45959</v>
      </c>
      <c r="C25" s="74" t="s">
        <v>116</v>
      </c>
      <c r="D25" s="74" t="s">
        <v>117</v>
      </c>
      <c r="E25" s="74" t="s">
        <v>118</v>
      </c>
      <c r="F25" s="74" t="s">
        <v>119</v>
      </c>
      <c r="G25" s="74" t="s">
        <v>120</v>
      </c>
      <c r="H25" s="74"/>
    </row>
    <row r="26" spans="1:13" s="8" customFormat="1" ht="30" customHeight="1" x14ac:dyDescent="0.3">
      <c r="A26" s="59">
        <f>A25+1</f>
        <v>45960</v>
      </c>
      <c r="B26" s="73">
        <f t="shared" si="7"/>
        <v>45960</v>
      </c>
      <c r="C26" s="74" t="s">
        <v>61</v>
      </c>
      <c r="D26" s="229" t="s">
        <v>229</v>
      </c>
      <c r="E26" s="74" t="s">
        <v>121</v>
      </c>
      <c r="F26" s="74" t="s">
        <v>64</v>
      </c>
      <c r="G26" s="74" t="s">
        <v>122</v>
      </c>
      <c r="H26" s="74" t="s">
        <v>237</v>
      </c>
    </row>
    <row r="27" spans="1:13" s="8" customFormat="1" ht="30" customHeight="1" x14ac:dyDescent="0.3">
      <c r="A27" s="59">
        <f>A26+1</f>
        <v>45961</v>
      </c>
      <c r="B27" s="73">
        <f t="shared" ref="B27" si="8">A27</f>
        <v>45961</v>
      </c>
      <c r="C27" s="74" t="s">
        <v>86</v>
      </c>
      <c r="D27" s="74" t="s">
        <v>123</v>
      </c>
      <c r="E27" s="74" t="s">
        <v>124</v>
      </c>
      <c r="F27" s="74" t="s">
        <v>64</v>
      </c>
      <c r="G27" s="74" t="s">
        <v>125</v>
      </c>
      <c r="H27" s="74"/>
    </row>
    <row r="28" spans="1:13" s="8" customFormat="1" ht="48.75" customHeight="1" x14ac:dyDescent="0.3">
      <c r="A28" s="151" t="s">
        <v>53</v>
      </c>
      <c r="B28" s="151"/>
      <c r="C28" s="151"/>
      <c r="D28" s="151"/>
      <c r="E28" s="151"/>
      <c r="F28" s="151"/>
      <c r="G28" s="151"/>
      <c r="H28" s="151"/>
    </row>
    <row r="29" spans="1:13" s="8" customFormat="1" ht="60.6" customHeight="1" x14ac:dyDescent="0.3">
      <c r="A29" s="151" t="s">
        <v>54</v>
      </c>
      <c r="B29" s="151"/>
      <c r="C29" s="151"/>
      <c r="D29" s="151"/>
      <c r="E29" s="151"/>
      <c r="F29" s="151"/>
      <c r="G29" s="151"/>
      <c r="H29" s="151"/>
    </row>
    <row r="30" spans="1:13" s="8" customFormat="1" ht="42" customHeight="1" x14ac:dyDescent="0.4">
      <c r="A30" s="152" t="s">
        <v>36</v>
      </c>
      <c r="B30" s="152"/>
      <c r="C30" s="152"/>
      <c r="D30" s="152"/>
      <c r="E30" s="152"/>
      <c r="F30" s="152"/>
      <c r="G30" s="152"/>
      <c r="H30" s="152"/>
      <c r="I30" s="58"/>
      <c r="J30" s="58"/>
      <c r="K30" s="58"/>
      <c r="L30" s="58"/>
      <c r="M30" s="58"/>
    </row>
    <row r="31" spans="1:13" s="8" customFormat="1" ht="19.8" x14ac:dyDescent="0.3"/>
    <row r="32" spans="1:13" s="8" customFormat="1" ht="19.8" x14ac:dyDescent="0.3"/>
    <row r="33" s="8" customFormat="1" ht="19.8" x14ac:dyDescent="0.3"/>
    <row r="34" s="6" customFormat="1" ht="19.8" x14ac:dyDescent="0.3"/>
    <row r="35" s="6" customFormat="1" ht="19.8" x14ac:dyDescent="0.3"/>
    <row r="36" s="6" customFormat="1" ht="19.8" x14ac:dyDescent="0.3"/>
    <row r="37" s="6" customFormat="1" ht="19.8" x14ac:dyDescent="0.3"/>
    <row r="38" s="6" customFormat="1" ht="19.8" x14ac:dyDescent="0.3"/>
    <row r="39" s="6" customFormat="1" ht="19.8" x14ac:dyDescent="0.3"/>
    <row r="40" s="9" customFormat="1" ht="19.8" x14ac:dyDescent="0.3"/>
    <row r="41" s="9" customFormat="1" ht="19.8" x14ac:dyDescent="0.3"/>
    <row r="42" s="5" customFormat="1" ht="22.2" x14ac:dyDescent="0.3"/>
    <row r="43" s="1" customFormat="1" x14ac:dyDescent="0.3"/>
  </sheetData>
  <mergeCells count="3">
    <mergeCell ref="A29:H29"/>
    <mergeCell ref="A28:H28"/>
    <mergeCell ref="A30:H30"/>
  </mergeCells>
  <phoneticPr fontId="2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94" orientation="landscape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38"/>
  <sheetViews>
    <sheetView zoomScale="60" zoomScaleNormal="60" workbookViewId="0">
      <selection activeCell="AC15" sqref="AC15"/>
    </sheetView>
  </sheetViews>
  <sheetFormatPr defaultColWidth="9" defaultRowHeight="13.8" x14ac:dyDescent="0.3"/>
  <cols>
    <col min="1" max="12" width="7.77734375" style="25" customWidth="1"/>
    <col min="13" max="13" width="7.77734375" style="108" customWidth="1"/>
    <col min="14" max="18" width="7.77734375" style="25" customWidth="1"/>
    <col min="19" max="19" width="7.77734375" style="108" customWidth="1"/>
    <col min="20" max="24" width="7.77734375" style="25" customWidth="1"/>
    <col min="25" max="25" width="7.77734375" style="108" customWidth="1"/>
    <col min="26" max="30" width="7.77734375" style="25" customWidth="1"/>
    <col min="31" max="31" width="7.77734375" style="108" customWidth="1"/>
    <col min="32" max="16384" width="9" style="15"/>
  </cols>
  <sheetData>
    <row r="1" spans="1:32" ht="24.6" x14ac:dyDescent="0.3">
      <c r="A1" s="159" t="s">
        <v>223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4"/>
      <c r="AE1" s="14"/>
    </row>
    <row r="2" spans="1:32" ht="21" x14ac:dyDescent="0.3">
      <c r="A2" s="81" t="s">
        <v>243</v>
      </c>
      <c r="B2" s="45"/>
      <c r="C2" s="45"/>
      <c r="D2" s="45"/>
      <c r="E2" s="45"/>
      <c r="F2" s="45"/>
      <c r="G2" s="45"/>
      <c r="H2" s="45"/>
      <c r="I2" s="16"/>
      <c r="J2" s="16"/>
      <c r="K2" s="16"/>
      <c r="L2" s="16"/>
      <c r="M2" s="16"/>
      <c r="N2" s="16"/>
      <c r="O2" s="16" t="s">
        <v>44</v>
      </c>
      <c r="P2" s="16"/>
      <c r="Q2" s="16"/>
      <c r="R2" s="16"/>
      <c r="S2" s="16"/>
      <c r="T2" s="16"/>
      <c r="U2" s="161" t="s">
        <v>21</v>
      </c>
      <c r="V2" s="161"/>
      <c r="W2" s="161"/>
      <c r="X2" s="161"/>
      <c r="Y2" s="161"/>
      <c r="Z2" s="161"/>
      <c r="AA2" s="161"/>
      <c r="AB2" s="161"/>
      <c r="AC2" s="161"/>
      <c r="AD2" s="161"/>
      <c r="AE2" s="17"/>
    </row>
    <row r="3" spans="1:32" ht="16.2" x14ac:dyDescent="0.3">
      <c r="A3" s="49" t="s">
        <v>22</v>
      </c>
      <c r="B3" s="162"/>
      <c r="C3" s="163"/>
      <c r="D3" s="163"/>
      <c r="E3" s="164"/>
      <c r="F3" s="164"/>
      <c r="G3" s="165"/>
      <c r="H3" s="166"/>
      <c r="I3" s="163"/>
      <c r="J3" s="163"/>
      <c r="K3" s="167"/>
      <c r="L3" s="167"/>
      <c r="M3" s="168"/>
      <c r="N3" s="166">
        <v>45931</v>
      </c>
      <c r="O3" s="163"/>
      <c r="P3" s="163"/>
      <c r="Q3" s="167">
        <f>N3</f>
        <v>45931</v>
      </c>
      <c r="R3" s="167"/>
      <c r="S3" s="168"/>
      <c r="T3" s="166">
        <f>N3+1</f>
        <v>45932</v>
      </c>
      <c r="U3" s="163"/>
      <c r="V3" s="163"/>
      <c r="W3" s="167">
        <f>T3</f>
        <v>45932</v>
      </c>
      <c r="X3" s="167"/>
      <c r="Y3" s="168"/>
      <c r="Z3" s="166">
        <f>萬新葷菜單!A7</f>
        <v>45933</v>
      </c>
      <c r="AA3" s="163"/>
      <c r="AB3" s="163"/>
      <c r="AC3" s="169">
        <f>Z3</f>
        <v>45933</v>
      </c>
      <c r="AD3" s="169"/>
      <c r="AE3" s="170"/>
    </row>
    <row r="4" spans="1:32" s="22" customFormat="1" ht="16.2" x14ac:dyDescent="0.3">
      <c r="A4" s="142" t="s">
        <v>23</v>
      </c>
      <c r="B4" s="43"/>
      <c r="C4" s="19"/>
      <c r="D4" s="20"/>
      <c r="E4" s="56"/>
      <c r="F4" s="56"/>
      <c r="G4" s="119"/>
      <c r="H4" s="46"/>
      <c r="I4" s="19"/>
      <c r="J4" s="20"/>
      <c r="K4" s="56"/>
      <c r="L4" s="56"/>
      <c r="M4" s="119"/>
      <c r="N4" s="46" t="s">
        <v>29</v>
      </c>
      <c r="O4" s="19" t="s">
        <v>25</v>
      </c>
      <c r="P4" s="20" t="s">
        <v>26</v>
      </c>
      <c r="Q4" s="56" t="s">
        <v>27</v>
      </c>
      <c r="R4" s="56" t="s">
        <v>30</v>
      </c>
      <c r="S4" s="119" t="s">
        <v>37</v>
      </c>
      <c r="T4" s="46" t="s">
        <v>29</v>
      </c>
      <c r="U4" s="19" t="s">
        <v>25</v>
      </c>
      <c r="V4" s="20" t="s">
        <v>26</v>
      </c>
      <c r="W4" s="56" t="s">
        <v>27</v>
      </c>
      <c r="X4" s="56" t="s">
        <v>30</v>
      </c>
      <c r="Y4" s="119" t="s">
        <v>37</v>
      </c>
      <c r="Z4" s="46" t="s">
        <v>29</v>
      </c>
      <c r="AA4" s="19" t="s">
        <v>25</v>
      </c>
      <c r="AB4" s="20" t="s">
        <v>26</v>
      </c>
      <c r="AC4" s="56" t="s">
        <v>27</v>
      </c>
      <c r="AD4" s="56" t="s">
        <v>30</v>
      </c>
      <c r="AE4" s="119" t="s">
        <v>38</v>
      </c>
      <c r="AF4" s="23"/>
    </row>
    <row r="5" spans="1:32" s="22" customFormat="1" ht="16.5" customHeight="1" x14ac:dyDescent="0.3">
      <c r="A5" s="156" t="s">
        <v>35</v>
      </c>
      <c r="B5" s="174"/>
      <c r="C5" s="19"/>
      <c r="D5" s="127"/>
      <c r="E5" s="127"/>
      <c r="F5" s="127"/>
      <c r="G5" s="55"/>
      <c r="H5" s="153"/>
      <c r="I5" s="91"/>
      <c r="J5" s="127"/>
      <c r="K5" s="127"/>
      <c r="L5" s="127"/>
      <c r="M5" s="92"/>
      <c r="N5" s="171" t="str">
        <f>萬新葷菜單!C5</f>
        <v>燕麥米飯</v>
      </c>
      <c r="O5" s="91" t="s">
        <v>127</v>
      </c>
      <c r="P5" s="127">
        <v>73</v>
      </c>
      <c r="Q5" s="231">
        <f>P5*340/1000</f>
        <v>24.82</v>
      </c>
      <c r="R5" s="127" t="s">
        <v>209</v>
      </c>
      <c r="S5" s="92"/>
      <c r="T5" s="179" t="str">
        <f>萬新葷菜單!C6</f>
        <v>糙米飯</v>
      </c>
      <c r="U5" s="91" t="s">
        <v>127</v>
      </c>
      <c r="V5" s="127">
        <v>73</v>
      </c>
      <c r="W5" s="231">
        <f t="shared" ref="W5:W6" si="0">V5*340/1000</f>
        <v>24.82</v>
      </c>
      <c r="X5" s="127" t="s">
        <v>208</v>
      </c>
      <c r="Y5" s="109"/>
      <c r="Z5" s="171" t="str">
        <f>萬新葷菜單!C7</f>
        <v>海苔飯</v>
      </c>
      <c r="AA5" s="87" t="s">
        <v>127</v>
      </c>
      <c r="AB5" s="127">
        <v>110</v>
      </c>
      <c r="AC5" s="231">
        <f t="shared" ref="AC5" si="1">AB5*340/1000</f>
        <v>37.4</v>
      </c>
      <c r="AD5" s="127" t="s">
        <v>208</v>
      </c>
      <c r="AE5" s="90"/>
      <c r="AF5" s="23"/>
    </row>
    <row r="6" spans="1:32" s="22" customFormat="1" ht="16.2" x14ac:dyDescent="0.3">
      <c r="A6" s="157"/>
      <c r="B6" s="175"/>
      <c r="C6" s="19"/>
      <c r="D6" s="127"/>
      <c r="E6" s="127"/>
      <c r="F6" s="127"/>
      <c r="G6" s="55"/>
      <c r="H6" s="154"/>
      <c r="I6" s="93"/>
      <c r="J6" s="127"/>
      <c r="K6" s="127"/>
      <c r="L6" s="127"/>
      <c r="M6" s="92"/>
      <c r="N6" s="172"/>
      <c r="O6" s="91" t="s">
        <v>128</v>
      </c>
      <c r="P6" s="127">
        <v>37</v>
      </c>
      <c r="Q6" s="231">
        <f>P6*340/1000</f>
        <v>12.58</v>
      </c>
      <c r="R6" s="127" t="s">
        <v>209</v>
      </c>
      <c r="S6" s="92"/>
      <c r="T6" s="180"/>
      <c r="U6" s="91" t="s">
        <v>135</v>
      </c>
      <c r="V6" s="127">
        <v>37</v>
      </c>
      <c r="W6" s="231">
        <f t="shared" si="0"/>
        <v>12.58</v>
      </c>
      <c r="X6" s="127" t="s">
        <v>208</v>
      </c>
      <c r="Y6" s="109"/>
      <c r="Z6" s="172"/>
      <c r="AA6" s="87" t="s">
        <v>141</v>
      </c>
      <c r="AB6" s="127">
        <v>1</v>
      </c>
      <c r="AC6" s="127">
        <v>1</v>
      </c>
      <c r="AD6" s="127" t="s">
        <v>208</v>
      </c>
      <c r="AE6" s="90"/>
      <c r="AF6" s="23"/>
    </row>
    <row r="7" spans="1:32" s="22" customFormat="1" ht="16.2" x14ac:dyDescent="0.3">
      <c r="A7" s="158"/>
      <c r="B7" s="176"/>
      <c r="C7" s="19"/>
      <c r="D7" s="127"/>
      <c r="E7" s="127"/>
      <c r="F7" s="127"/>
      <c r="G7" s="55"/>
      <c r="H7" s="154"/>
      <c r="I7" s="93"/>
      <c r="J7" s="127"/>
      <c r="K7" s="127"/>
      <c r="L7" s="127"/>
      <c r="M7" s="92"/>
      <c r="N7" s="177"/>
      <c r="O7" s="91"/>
      <c r="P7" s="127"/>
      <c r="Q7" s="127"/>
      <c r="R7" s="127"/>
      <c r="S7" s="92"/>
      <c r="T7" s="181"/>
      <c r="U7" s="91"/>
      <c r="V7" s="127"/>
      <c r="W7" s="127"/>
      <c r="X7" s="127"/>
      <c r="Y7" s="109"/>
      <c r="Z7" s="173"/>
      <c r="AA7" s="87"/>
      <c r="AB7" s="127"/>
      <c r="AC7" s="127"/>
      <c r="AD7" s="127"/>
      <c r="AE7" s="90"/>
      <c r="AF7" s="23"/>
    </row>
    <row r="8" spans="1:32" s="25" customFormat="1" ht="16.5" customHeight="1" x14ac:dyDescent="0.3">
      <c r="A8" s="156" t="s">
        <v>34</v>
      </c>
      <c r="B8" s="183"/>
      <c r="C8" s="19"/>
      <c r="D8" s="127"/>
      <c r="E8" s="127"/>
      <c r="F8" s="127"/>
      <c r="G8" s="82"/>
      <c r="H8" s="154"/>
      <c r="I8" s="87"/>
      <c r="J8" s="127"/>
      <c r="K8" s="127"/>
      <c r="L8" s="127"/>
      <c r="M8" s="94"/>
      <c r="N8" s="178" t="str">
        <f>萬新葷菜單!D5</f>
        <v>打拋豬肉</v>
      </c>
      <c r="O8" s="91" t="s">
        <v>129</v>
      </c>
      <c r="P8" s="127">
        <v>70</v>
      </c>
      <c r="Q8" s="231">
        <f t="shared" ref="Q8:Q10" si="2">P8*340/1000</f>
        <v>23.8</v>
      </c>
      <c r="R8" s="127" t="s">
        <v>211</v>
      </c>
      <c r="S8" s="94"/>
      <c r="T8" s="179" t="str">
        <f>萬新葷菜單!D6</f>
        <v>香蒜大排×1</v>
      </c>
      <c r="U8" s="91" t="s">
        <v>219</v>
      </c>
      <c r="V8" s="127">
        <v>75</v>
      </c>
      <c r="W8" s="231">
        <f t="shared" ref="W8" si="3">V8*340/1000</f>
        <v>25.5</v>
      </c>
      <c r="X8" s="127" t="s">
        <v>210</v>
      </c>
      <c r="Y8" s="109"/>
      <c r="Z8" s="153" t="str">
        <f>萬新葷菜單!D7</f>
        <v>紅燒雞丁</v>
      </c>
      <c r="AA8" s="87" t="s">
        <v>142</v>
      </c>
      <c r="AB8" s="127">
        <v>90</v>
      </c>
      <c r="AC8" s="231">
        <f t="shared" ref="AC8:AC10" si="4">AB8*340/1000</f>
        <v>30.6</v>
      </c>
      <c r="AD8" s="127" t="s">
        <v>210</v>
      </c>
      <c r="AE8" s="90"/>
    </row>
    <row r="9" spans="1:32" s="25" customFormat="1" ht="16.2" x14ac:dyDescent="0.3">
      <c r="A9" s="157"/>
      <c r="B9" s="184"/>
      <c r="C9" s="19"/>
      <c r="D9" s="127"/>
      <c r="E9" s="127"/>
      <c r="F9" s="127"/>
      <c r="G9" s="82"/>
      <c r="H9" s="154"/>
      <c r="I9" s="87"/>
      <c r="J9" s="127"/>
      <c r="K9" s="127"/>
      <c r="L9" s="127"/>
      <c r="M9" s="95"/>
      <c r="N9" s="172"/>
      <c r="O9" s="91" t="s">
        <v>130</v>
      </c>
      <c r="P9" s="127">
        <v>39</v>
      </c>
      <c r="Q9" s="231">
        <f t="shared" si="2"/>
        <v>13.26</v>
      </c>
      <c r="R9" s="127" t="s">
        <v>208</v>
      </c>
      <c r="S9" s="95"/>
      <c r="T9" s="180"/>
      <c r="U9" s="91"/>
      <c r="V9" s="127"/>
      <c r="W9" s="127"/>
      <c r="X9" s="127"/>
      <c r="Y9" s="109"/>
      <c r="Z9" s="154"/>
      <c r="AA9" s="87" t="s">
        <v>143</v>
      </c>
      <c r="AB9" s="127">
        <v>32</v>
      </c>
      <c r="AC9" s="231">
        <f t="shared" si="4"/>
        <v>10.88</v>
      </c>
      <c r="AD9" s="127" t="s">
        <v>208</v>
      </c>
      <c r="AE9" s="90"/>
    </row>
    <row r="10" spans="1:32" s="25" customFormat="1" ht="16.2" x14ac:dyDescent="0.3">
      <c r="A10" s="157"/>
      <c r="B10" s="184"/>
      <c r="C10" s="19"/>
      <c r="D10" s="127"/>
      <c r="E10" s="127"/>
      <c r="F10" s="127"/>
      <c r="G10" s="82"/>
      <c r="H10" s="154"/>
      <c r="I10" s="87"/>
      <c r="J10" s="127"/>
      <c r="K10" s="127"/>
      <c r="L10" s="127"/>
      <c r="M10" s="95"/>
      <c r="N10" s="172"/>
      <c r="O10" s="91" t="s">
        <v>131</v>
      </c>
      <c r="P10" s="127">
        <v>1</v>
      </c>
      <c r="Q10" s="127">
        <v>1</v>
      </c>
      <c r="R10" s="127" t="s">
        <v>208</v>
      </c>
      <c r="S10" s="95"/>
      <c r="T10" s="180"/>
      <c r="U10" s="91"/>
      <c r="V10" s="127"/>
      <c r="W10" s="127"/>
      <c r="X10" s="127"/>
      <c r="Y10" s="109"/>
      <c r="Z10" s="154"/>
      <c r="AA10" s="87" t="s">
        <v>139</v>
      </c>
      <c r="AB10" s="127">
        <v>10</v>
      </c>
      <c r="AC10" s="231">
        <f t="shared" si="4"/>
        <v>3.4</v>
      </c>
      <c r="AD10" s="127" t="s">
        <v>214</v>
      </c>
      <c r="AE10" s="90"/>
    </row>
    <row r="11" spans="1:32" s="25" customFormat="1" ht="16.2" x14ac:dyDescent="0.3">
      <c r="A11" s="157"/>
      <c r="B11" s="184"/>
      <c r="C11" s="19"/>
      <c r="D11" s="127"/>
      <c r="E11" s="127"/>
      <c r="F11" s="127"/>
      <c r="G11" s="82"/>
      <c r="H11" s="154"/>
      <c r="I11" s="87"/>
      <c r="J11" s="127"/>
      <c r="K11" s="127"/>
      <c r="L11" s="127"/>
      <c r="M11" s="95"/>
      <c r="N11" s="172"/>
      <c r="O11" s="91"/>
      <c r="P11" s="127"/>
      <c r="Q11" s="127"/>
      <c r="R11" s="127"/>
      <c r="S11" s="95"/>
      <c r="T11" s="180"/>
      <c r="U11" s="91"/>
      <c r="V11" s="127"/>
      <c r="W11" s="127"/>
      <c r="X11" s="127"/>
      <c r="Y11" s="109"/>
      <c r="Z11" s="154"/>
      <c r="AA11" s="87"/>
      <c r="AB11" s="127"/>
      <c r="AC11" s="127"/>
      <c r="AD11" s="127"/>
      <c r="AE11" s="90"/>
      <c r="AF11" s="26"/>
    </row>
    <row r="12" spans="1:32" s="25" customFormat="1" ht="16.2" x14ac:dyDescent="0.3">
      <c r="A12" s="157"/>
      <c r="B12" s="184"/>
      <c r="C12" s="19"/>
      <c r="D12" s="127"/>
      <c r="E12" s="127"/>
      <c r="F12" s="127"/>
      <c r="G12" s="83"/>
      <c r="H12" s="154"/>
      <c r="I12" s="87"/>
      <c r="J12" s="127"/>
      <c r="K12" s="127"/>
      <c r="L12" s="127"/>
      <c r="M12" s="95"/>
      <c r="N12" s="172"/>
      <c r="O12" s="91"/>
      <c r="P12" s="127"/>
      <c r="Q12" s="127"/>
      <c r="R12" s="127"/>
      <c r="S12" s="95"/>
      <c r="T12" s="180"/>
      <c r="U12" s="91"/>
      <c r="V12" s="127"/>
      <c r="W12" s="127"/>
      <c r="X12" s="127"/>
      <c r="Y12" s="109"/>
      <c r="Z12" s="154"/>
      <c r="AA12" s="87"/>
      <c r="AB12" s="127"/>
      <c r="AC12" s="127"/>
      <c r="AD12" s="127"/>
      <c r="AE12" s="90"/>
    </row>
    <row r="13" spans="1:32" s="25" customFormat="1" ht="15.75" customHeight="1" x14ac:dyDescent="0.3">
      <c r="A13" s="157"/>
      <c r="B13" s="184"/>
      <c r="C13" s="19"/>
      <c r="D13" s="127"/>
      <c r="E13" s="127"/>
      <c r="F13" s="127"/>
      <c r="G13" s="83"/>
      <c r="H13" s="154"/>
      <c r="I13" s="87"/>
      <c r="J13" s="127"/>
      <c r="K13" s="127"/>
      <c r="L13" s="127"/>
      <c r="M13" s="95"/>
      <c r="N13" s="172"/>
      <c r="O13" s="91"/>
      <c r="P13" s="127"/>
      <c r="Q13" s="127"/>
      <c r="R13" s="127"/>
      <c r="S13" s="95"/>
      <c r="T13" s="180"/>
      <c r="U13" s="91"/>
      <c r="V13" s="127"/>
      <c r="W13" s="127"/>
      <c r="X13" s="127"/>
      <c r="Y13" s="109"/>
      <c r="Z13" s="154"/>
      <c r="AA13" s="87"/>
      <c r="AB13" s="127"/>
      <c r="AC13" s="127"/>
      <c r="AD13" s="127"/>
      <c r="AE13" s="90"/>
    </row>
    <row r="14" spans="1:32" s="25" customFormat="1" ht="16.2" x14ac:dyDescent="0.3">
      <c r="A14" s="158"/>
      <c r="B14" s="185"/>
      <c r="C14" s="19"/>
      <c r="D14" s="127"/>
      <c r="E14" s="127"/>
      <c r="F14" s="127"/>
      <c r="G14" s="83"/>
      <c r="H14" s="155"/>
      <c r="I14" s="87"/>
      <c r="J14" s="127"/>
      <c r="K14" s="127"/>
      <c r="L14" s="127"/>
      <c r="M14" s="95"/>
      <c r="N14" s="173"/>
      <c r="O14" s="91"/>
      <c r="P14" s="127"/>
      <c r="Q14" s="127"/>
      <c r="R14" s="127"/>
      <c r="S14" s="95"/>
      <c r="T14" s="181"/>
      <c r="U14" s="91"/>
      <c r="V14" s="127"/>
      <c r="W14" s="127"/>
      <c r="X14" s="127"/>
      <c r="Y14" s="109"/>
      <c r="Z14" s="155"/>
      <c r="AA14" s="87"/>
      <c r="AB14" s="127"/>
      <c r="AC14" s="127"/>
      <c r="AD14" s="127"/>
      <c r="AE14" s="90"/>
    </row>
    <row r="15" spans="1:32" s="25" customFormat="1" ht="15.75" customHeight="1" x14ac:dyDescent="0.3">
      <c r="A15" s="182" t="s">
        <v>31</v>
      </c>
      <c r="B15" s="183"/>
      <c r="C15" s="18"/>
      <c r="D15" s="127"/>
      <c r="E15" s="127"/>
      <c r="F15" s="127"/>
      <c r="G15" s="83"/>
      <c r="H15" s="186"/>
      <c r="I15" s="87"/>
      <c r="J15" s="127"/>
      <c r="K15" s="127"/>
      <c r="L15" s="127"/>
      <c r="M15" s="95"/>
      <c r="N15" s="153" t="str">
        <f>萬新葷菜單!E5</f>
        <v>蒸  蛋</v>
      </c>
      <c r="O15" s="91" t="s">
        <v>132</v>
      </c>
      <c r="P15" s="127">
        <v>48</v>
      </c>
      <c r="Q15" s="231">
        <f t="shared" ref="Q15" si="5">P15*340/1000</f>
        <v>16.32</v>
      </c>
      <c r="R15" s="127" t="s">
        <v>215</v>
      </c>
      <c r="S15" s="95"/>
      <c r="T15" s="189" t="str">
        <f>萬新葷菜單!E6</f>
        <v>雙菇燴豆腐</v>
      </c>
      <c r="U15" s="91" t="s">
        <v>136</v>
      </c>
      <c r="V15" s="127">
        <v>70</v>
      </c>
      <c r="W15" s="231">
        <f t="shared" ref="W15:W18" si="6">V15*340/1000</f>
        <v>23.8</v>
      </c>
      <c r="X15" s="127" t="s">
        <v>208</v>
      </c>
      <c r="Y15" s="109"/>
      <c r="Z15" s="153" t="str">
        <f>萬新葷菜單!E7</f>
        <v>洋蔥炒蛋</v>
      </c>
      <c r="AA15" s="87" t="s">
        <v>130</v>
      </c>
      <c r="AB15" s="127">
        <v>55</v>
      </c>
      <c r="AC15" s="231">
        <f t="shared" ref="AC15:AC16" si="7">AB15*340/1000</f>
        <v>18.7</v>
      </c>
      <c r="AD15" s="127" t="s">
        <v>208</v>
      </c>
      <c r="AE15" s="90"/>
    </row>
    <row r="16" spans="1:32" s="25" customFormat="1" ht="16.5" customHeight="1" x14ac:dyDescent="0.3">
      <c r="A16" s="157"/>
      <c r="B16" s="184"/>
      <c r="C16" s="24"/>
      <c r="D16" s="127"/>
      <c r="E16" s="127"/>
      <c r="F16" s="127"/>
      <c r="G16" s="84"/>
      <c r="H16" s="187"/>
      <c r="I16" s="87"/>
      <c r="J16" s="127"/>
      <c r="K16" s="127"/>
      <c r="L16" s="127"/>
      <c r="M16" s="95"/>
      <c r="N16" s="154"/>
      <c r="O16" s="91"/>
      <c r="P16" s="127"/>
      <c r="Q16" s="127"/>
      <c r="R16" s="127"/>
      <c r="S16" s="95"/>
      <c r="T16" s="190"/>
      <c r="U16" s="91" t="s">
        <v>137</v>
      </c>
      <c r="V16" s="127">
        <v>12</v>
      </c>
      <c r="W16" s="231">
        <f t="shared" si="6"/>
        <v>4.08</v>
      </c>
      <c r="X16" s="127" t="s">
        <v>214</v>
      </c>
      <c r="Y16" s="109"/>
      <c r="Z16" s="154"/>
      <c r="AA16" s="87" t="s">
        <v>132</v>
      </c>
      <c r="AB16" s="127">
        <v>36</v>
      </c>
      <c r="AC16" s="231">
        <f t="shared" si="7"/>
        <v>12.24</v>
      </c>
      <c r="AD16" s="127" t="s">
        <v>214</v>
      </c>
      <c r="AE16" s="90"/>
    </row>
    <row r="17" spans="1:31" s="25" customFormat="1" ht="16.2" x14ac:dyDescent="0.3">
      <c r="A17" s="157"/>
      <c r="B17" s="184"/>
      <c r="C17" s="24"/>
      <c r="D17" s="127"/>
      <c r="E17" s="127"/>
      <c r="F17" s="127"/>
      <c r="G17" s="85"/>
      <c r="H17" s="187"/>
      <c r="I17" s="87"/>
      <c r="J17" s="127"/>
      <c r="K17" s="127"/>
      <c r="L17" s="127"/>
      <c r="M17" s="95"/>
      <c r="N17" s="154"/>
      <c r="O17" s="91"/>
      <c r="P17" s="127"/>
      <c r="Q17" s="127"/>
      <c r="R17" s="127"/>
      <c r="S17" s="95"/>
      <c r="T17" s="190"/>
      <c r="U17" s="91" t="s">
        <v>138</v>
      </c>
      <c r="V17" s="127">
        <v>12</v>
      </c>
      <c r="W17" s="231">
        <f t="shared" si="6"/>
        <v>4.08</v>
      </c>
      <c r="X17" s="127" t="s">
        <v>214</v>
      </c>
      <c r="Y17" s="109"/>
      <c r="Z17" s="154"/>
      <c r="AA17" s="87"/>
      <c r="AB17" s="127"/>
      <c r="AC17" s="127"/>
      <c r="AD17" s="127"/>
      <c r="AE17" s="90"/>
    </row>
    <row r="18" spans="1:31" s="25" customFormat="1" ht="16.2" x14ac:dyDescent="0.3">
      <c r="A18" s="157"/>
      <c r="B18" s="184"/>
      <c r="C18" s="18"/>
      <c r="D18" s="127"/>
      <c r="E18" s="127"/>
      <c r="F18" s="127"/>
      <c r="G18" s="83"/>
      <c r="H18" s="187"/>
      <c r="I18" s="87"/>
      <c r="J18" s="127"/>
      <c r="K18" s="127"/>
      <c r="L18" s="127"/>
      <c r="M18" s="95"/>
      <c r="N18" s="154"/>
      <c r="O18" s="91"/>
      <c r="P18" s="127"/>
      <c r="Q18" s="127"/>
      <c r="R18" s="127"/>
      <c r="S18" s="95"/>
      <c r="T18" s="190"/>
      <c r="U18" s="91" t="s">
        <v>139</v>
      </c>
      <c r="V18" s="127">
        <v>20</v>
      </c>
      <c r="W18" s="231">
        <f t="shared" si="6"/>
        <v>6.8</v>
      </c>
      <c r="X18" s="127" t="s">
        <v>214</v>
      </c>
      <c r="Y18" s="109"/>
      <c r="Z18" s="154"/>
      <c r="AA18" s="87"/>
      <c r="AB18" s="127"/>
      <c r="AC18" s="127"/>
      <c r="AD18" s="127"/>
      <c r="AE18" s="90"/>
    </row>
    <row r="19" spans="1:31" s="25" customFormat="1" ht="16.2" x14ac:dyDescent="0.3">
      <c r="A19" s="157"/>
      <c r="B19" s="184"/>
      <c r="C19" s="18"/>
      <c r="D19" s="127"/>
      <c r="E19" s="127"/>
      <c r="F19" s="127"/>
      <c r="G19" s="83"/>
      <c r="H19" s="187"/>
      <c r="I19" s="87"/>
      <c r="J19" s="127"/>
      <c r="K19" s="127"/>
      <c r="L19" s="127"/>
      <c r="M19" s="95"/>
      <c r="N19" s="154"/>
      <c r="O19" s="91"/>
      <c r="P19" s="127"/>
      <c r="Q19" s="127"/>
      <c r="R19" s="127"/>
      <c r="S19" s="95"/>
      <c r="T19" s="190"/>
      <c r="U19" s="91"/>
      <c r="V19" s="127"/>
      <c r="W19" s="127"/>
      <c r="X19" s="127"/>
      <c r="Y19" s="109"/>
      <c r="Z19" s="154"/>
      <c r="AA19" s="87"/>
      <c r="AB19" s="127"/>
      <c r="AC19" s="127"/>
      <c r="AD19" s="127"/>
      <c r="AE19" s="90"/>
    </row>
    <row r="20" spans="1:31" s="25" customFormat="1" ht="16.2" x14ac:dyDescent="0.3">
      <c r="A20" s="158"/>
      <c r="B20" s="185"/>
      <c r="C20" s="18"/>
      <c r="D20" s="127"/>
      <c r="E20" s="127"/>
      <c r="F20" s="127"/>
      <c r="G20" s="83"/>
      <c r="H20" s="188"/>
      <c r="I20" s="71"/>
      <c r="J20" s="127"/>
      <c r="K20" s="127"/>
      <c r="L20" s="127"/>
      <c r="M20" s="95"/>
      <c r="N20" s="155"/>
      <c r="O20" s="91"/>
      <c r="P20" s="127"/>
      <c r="Q20" s="127"/>
      <c r="R20" s="127"/>
      <c r="S20" s="95"/>
      <c r="T20" s="191"/>
      <c r="U20" s="91"/>
      <c r="V20" s="127"/>
      <c r="W20" s="127"/>
      <c r="X20" s="127"/>
      <c r="Y20" s="109"/>
      <c r="Z20" s="155"/>
      <c r="AA20" s="87"/>
      <c r="AB20" s="127"/>
      <c r="AC20" s="127"/>
      <c r="AD20" s="127"/>
      <c r="AE20" s="90"/>
    </row>
    <row r="21" spans="1:31" s="25" customFormat="1" ht="16.5" customHeight="1" x14ac:dyDescent="0.3">
      <c r="A21" s="182" t="s">
        <v>32</v>
      </c>
      <c r="B21" s="183"/>
      <c r="C21" s="18"/>
      <c r="D21" s="127"/>
      <c r="E21" s="127"/>
      <c r="F21" s="127"/>
      <c r="G21" s="83"/>
      <c r="H21" s="186"/>
      <c r="I21" s="87"/>
      <c r="J21" s="127"/>
      <c r="K21" s="127"/>
      <c r="L21" s="127"/>
      <c r="M21" s="95"/>
      <c r="N21" s="153" t="str">
        <f>萬新葷菜單!F5</f>
        <v>炒青江菜</v>
      </c>
      <c r="O21" s="91" t="s">
        <v>133</v>
      </c>
      <c r="P21" s="127">
        <v>68</v>
      </c>
      <c r="Q21" s="231">
        <f t="shared" ref="Q21:Q22" si="8">P21*340/1000</f>
        <v>23.12</v>
      </c>
      <c r="R21" s="127" t="s">
        <v>213</v>
      </c>
      <c r="S21" s="95"/>
      <c r="T21" s="189" t="str">
        <f>萬新葷菜單!F6</f>
        <v>有機蔬菜</v>
      </c>
      <c r="U21" s="74" t="s">
        <v>52</v>
      </c>
      <c r="V21" s="127">
        <v>68</v>
      </c>
      <c r="W21" s="231">
        <f t="shared" ref="W21" si="9">V21*340/1000</f>
        <v>23.12</v>
      </c>
      <c r="X21" s="147" t="s">
        <v>52</v>
      </c>
      <c r="Y21" s="109"/>
      <c r="Z21" s="153" t="str">
        <f>萬新葷菜單!F7</f>
        <v>有機蔬菜</v>
      </c>
      <c r="AA21" s="74" t="s">
        <v>52</v>
      </c>
      <c r="AB21" s="127">
        <v>68</v>
      </c>
      <c r="AC21" s="231">
        <f t="shared" ref="AC21" si="10">AB21*340/1000</f>
        <v>23.12</v>
      </c>
      <c r="AD21" s="147" t="s">
        <v>52</v>
      </c>
      <c r="AE21" s="90"/>
    </row>
    <row r="22" spans="1:31" s="25" customFormat="1" ht="16.5" customHeight="1" x14ac:dyDescent="0.3">
      <c r="A22" s="157"/>
      <c r="B22" s="184"/>
      <c r="C22" s="19"/>
      <c r="D22" s="127"/>
      <c r="E22" s="127"/>
      <c r="F22" s="127"/>
      <c r="G22" s="82"/>
      <c r="H22" s="187"/>
      <c r="I22" s="87"/>
      <c r="J22" s="127"/>
      <c r="K22" s="127"/>
      <c r="L22" s="127"/>
      <c r="M22" s="95"/>
      <c r="N22" s="154"/>
      <c r="O22" s="91" t="s">
        <v>139</v>
      </c>
      <c r="P22" s="127">
        <v>10</v>
      </c>
      <c r="Q22" s="231">
        <f t="shared" si="8"/>
        <v>3.4</v>
      </c>
      <c r="R22" s="127" t="s">
        <v>214</v>
      </c>
      <c r="S22" s="95"/>
      <c r="T22" s="190"/>
      <c r="U22" s="91"/>
      <c r="V22" s="127"/>
      <c r="W22" s="127"/>
      <c r="X22" s="127"/>
      <c r="Y22" s="109"/>
      <c r="Z22" s="154"/>
      <c r="AA22" s="87"/>
      <c r="AB22" s="127"/>
      <c r="AC22" s="127"/>
      <c r="AD22" s="127"/>
      <c r="AE22" s="90"/>
    </row>
    <row r="23" spans="1:31" s="25" customFormat="1" ht="16.5" customHeight="1" x14ac:dyDescent="0.3">
      <c r="A23" s="157"/>
      <c r="B23" s="184"/>
      <c r="C23" s="19"/>
      <c r="D23" s="127"/>
      <c r="E23" s="127"/>
      <c r="F23" s="127"/>
      <c r="G23" s="82"/>
      <c r="H23" s="187"/>
      <c r="I23" s="87"/>
      <c r="J23" s="127"/>
      <c r="K23" s="127"/>
      <c r="L23" s="127"/>
      <c r="M23" s="95"/>
      <c r="N23" s="154"/>
      <c r="O23" s="91"/>
      <c r="P23" s="127"/>
      <c r="Q23" s="127"/>
      <c r="R23" s="127"/>
      <c r="S23" s="95"/>
      <c r="T23" s="190"/>
      <c r="U23" s="91"/>
      <c r="V23" s="127"/>
      <c r="W23" s="127"/>
      <c r="X23" s="127"/>
      <c r="Y23" s="109"/>
      <c r="Z23" s="154"/>
      <c r="AA23" s="87"/>
      <c r="AB23" s="127"/>
      <c r="AC23" s="127"/>
      <c r="AD23" s="127"/>
      <c r="AE23" s="90"/>
    </row>
    <row r="24" spans="1:31" s="25" customFormat="1" ht="16.2" x14ac:dyDescent="0.3">
      <c r="A24" s="158"/>
      <c r="B24" s="185"/>
      <c r="C24" s="27"/>
      <c r="D24" s="127"/>
      <c r="E24" s="127"/>
      <c r="F24" s="127"/>
      <c r="G24" s="82"/>
      <c r="H24" s="188"/>
      <c r="I24" s="87"/>
      <c r="J24" s="127"/>
      <c r="K24" s="127"/>
      <c r="L24" s="127"/>
      <c r="M24" s="95"/>
      <c r="N24" s="155"/>
      <c r="O24" s="91"/>
      <c r="P24" s="127"/>
      <c r="Q24" s="127"/>
      <c r="R24" s="127"/>
      <c r="S24" s="95"/>
      <c r="T24" s="191"/>
      <c r="U24" s="91"/>
      <c r="V24" s="127"/>
      <c r="W24" s="127"/>
      <c r="X24" s="127"/>
      <c r="Y24" s="109"/>
      <c r="Z24" s="155"/>
      <c r="AA24" s="87"/>
      <c r="AB24" s="127"/>
      <c r="AC24" s="127"/>
      <c r="AD24" s="127"/>
      <c r="AE24" s="90"/>
    </row>
    <row r="25" spans="1:31" s="25" customFormat="1" ht="15.75" customHeight="1" x14ac:dyDescent="0.3">
      <c r="A25" s="182" t="s">
        <v>33</v>
      </c>
      <c r="B25" s="183"/>
      <c r="C25" s="27"/>
      <c r="D25" s="127"/>
      <c r="E25" s="127"/>
      <c r="F25" s="127"/>
      <c r="G25" s="82"/>
      <c r="H25" s="186"/>
      <c r="I25" s="87"/>
      <c r="J25" s="127"/>
      <c r="K25" s="127"/>
      <c r="L25" s="127"/>
      <c r="M25" s="95"/>
      <c r="N25" s="153" t="str">
        <f>萬新葷菜單!G5</f>
        <v>豆 薯 湯</v>
      </c>
      <c r="O25" s="91" t="s">
        <v>184</v>
      </c>
      <c r="P25" s="127">
        <v>48</v>
      </c>
      <c r="Q25" s="231">
        <f t="shared" ref="Q25" si="11">P25*340/1000</f>
        <v>16.32</v>
      </c>
      <c r="R25" s="127" t="s">
        <v>214</v>
      </c>
      <c r="S25" s="95"/>
      <c r="T25" s="189" t="str">
        <f>萬新葷菜單!G6</f>
        <v>高麗菜湯</v>
      </c>
      <c r="U25" s="91" t="s">
        <v>140</v>
      </c>
      <c r="V25" s="127">
        <v>53</v>
      </c>
      <c r="W25" s="231">
        <f t="shared" ref="W25" si="12">V25*340/1000</f>
        <v>18.02</v>
      </c>
      <c r="X25" s="127" t="s">
        <v>208</v>
      </c>
      <c r="Y25" s="109"/>
      <c r="Z25" s="153" t="str">
        <f>萬新葷菜單!G7</f>
        <v>綠豆甜湯</v>
      </c>
      <c r="AA25" s="87" t="s">
        <v>144</v>
      </c>
      <c r="AB25" s="127">
        <v>15</v>
      </c>
      <c r="AC25" s="231">
        <f t="shared" ref="AC25" si="13">AB25*340/1000</f>
        <v>5.0999999999999996</v>
      </c>
      <c r="AD25" s="127" t="s">
        <v>208</v>
      </c>
      <c r="AE25" s="90"/>
    </row>
    <row r="26" spans="1:31" s="25" customFormat="1" ht="16.2" x14ac:dyDescent="0.3">
      <c r="A26" s="157"/>
      <c r="B26" s="184"/>
      <c r="C26" s="27"/>
      <c r="D26" s="127"/>
      <c r="E26" s="127"/>
      <c r="F26" s="127"/>
      <c r="G26" s="83"/>
      <c r="H26" s="187"/>
      <c r="I26" s="87"/>
      <c r="J26" s="127"/>
      <c r="K26" s="127"/>
      <c r="L26" s="127"/>
      <c r="M26" s="95"/>
      <c r="N26" s="154"/>
      <c r="O26" s="91"/>
      <c r="P26" s="127"/>
      <c r="Q26" s="127"/>
      <c r="R26" s="127"/>
      <c r="S26" s="95"/>
      <c r="T26" s="190"/>
      <c r="U26" s="91"/>
      <c r="V26" s="127"/>
      <c r="W26" s="127"/>
      <c r="X26" s="127"/>
      <c r="Y26" s="109"/>
      <c r="Z26" s="154"/>
      <c r="AA26" s="87"/>
      <c r="AB26" s="127"/>
      <c r="AC26" s="127"/>
      <c r="AD26" s="127"/>
      <c r="AE26" s="90"/>
    </row>
    <row r="27" spans="1:31" s="25" customFormat="1" ht="16.2" x14ac:dyDescent="0.3">
      <c r="A27" s="158"/>
      <c r="B27" s="193"/>
      <c r="C27" s="18"/>
      <c r="D27" s="127"/>
      <c r="E27" s="127"/>
      <c r="F27" s="127"/>
      <c r="G27" s="82"/>
      <c r="H27" s="194"/>
      <c r="I27" s="87"/>
      <c r="J27" s="127"/>
      <c r="K27" s="127"/>
      <c r="L27" s="127"/>
      <c r="M27" s="95"/>
      <c r="N27" s="155"/>
      <c r="O27" s="91"/>
      <c r="P27" s="127"/>
      <c r="Q27" s="127"/>
      <c r="R27" s="127"/>
      <c r="S27" s="95"/>
      <c r="T27" s="191"/>
      <c r="U27" s="91"/>
      <c r="V27" s="127"/>
      <c r="W27" s="127"/>
      <c r="X27" s="127"/>
      <c r="Y27" s="109"/>
      <c r="Z27" s="155"/>
      <c r="AA27" s="87"/>
      <c r="AB27" s="127"/>
      <c r="AC27" s="127"/>
      <c r="AD27" s="127"/>
      <c r="AE27" s="90"/>
    </row>
    <row r="28" spans="1:31" s="31" customFormat="1" ht="18" customHeight="1" x14ac:dyDescent="0.3">
      <c r="A28" s="41" t="s">
        <v>19</v>
      </c>
      <c r="B28" s="97"/>
      <c r="C28" s="28"/>
      <c r="D28" s="28"/>
      <c r="E28" s="29"/>
      <c r="F28" s="28"/>
      <c r="G28" s="86"/>
      <c r="H28" s="96"/>
      <c r="I28" s="97"/>
      <c r="J28" s="97"/>
      <c r="K28" s="98"/>
      <c r="L28" s="99"/>
      <c r="M28" s="100"/>
      <c r="N28" s="96"/>
      <c r="O28" s="99"/>
      <c r="P28" s="97"/>
      <c r="Q28" s="98"/>
      <c r="R28" s="99"/>
      <c r="S28" s="100"/>
      <c r="T28" s="101"/>
      <c r="U28" s="97"/>
      <c r="V28" s="97"/>
      <c r="W28" s="98"/>
      <c r="X28" s="99"/>
      <c r="Y28" s="102"/>
      <c r="Z28" s="96"/>
      <c r="AA28" s="99"/>
      <c r="AB28" s="97"/>
      <c r="AC28" s="103"/>
      <c r="AD28" s="99"/>
      <c r="AE28" s="30"/>
    </row>
    <row r="29" spans="1:31" s="31" customFormat="1" ht="18" customHeight="1" x14ac:dyDescent="0.3">
      <c r="A29" s="42" t="s">
        <v>48</v>
      </c>
      <c r="B29" s="97"/>
      <c r="C29" s="28"/>
      <c r="D29" s="28"/>
      <c r="E29" s="29"/>
      <c r="F29" s="28"/>
      <c r="G29" s="86"/>
      <c r="H29" s="96"/>
      <c r="I29" s="99"/>
      <c r="J29" s="97"/>
      <c r="K29" s="98"/>
      <c r="L29" s="99"/>
      <c r="M29" s="100"/>
      <c r="N29" s="96"/>
      <c r="O29" s="99"/>
      <c r="P29" s="97"/>
      <c r="Q29" s="98"/>
      <c r="R29" s="99"/>
      <c r="S29" s="100"/>
      <c r="T29" s="101"/>
      <c r="U29" s="99"/>
      <c r="V29" s="97"/>
      <c r="W29" s="98"/>
      <c r="X29" s="99"/>
      <c r="Y29" s="102"/>
      <c r="Z29" s="96"/>
      <c r="AA29" s="99"/>
      <c r="AB29" s="97"/>
      <c r="AC29" s="103"/>
      <c r="AD29" s="99"/>
      <c r="AE29" s="30"/>
    </row>
    <row r="30" spans="1:31" s="31" customFormat="1" ht="19.95" customHeight="1" x14ac:dyDescent="0.3">
      <c r="A30" s="192" t="s">
        <v>18</v>
      </c>
      <c r="B30" s="198"/>
      <c r="C30" s="196"/>
      <c r="D30" s="196"/>
      <c r="E30" s="196"/>
      <c r="F30" s="197"/>
      <c r="G30" s="105"/>
      <c r="H30" s="196"/>
      <c r="I30" s="196"/>
      <c r="J30" s="196"/>
      <c r="K30" s="196"/>
      <c r="L30" s="197"/>
      <c r="M30" s="105"/>
      <c r="N30" s="198" t="s">
        <v>49</v>
      </c>
      <c r="O30" s="196"/>
      <c r="P30" s="196"/>
      <c r="Q30" s="196"/>
      <c r="R30" s="197"/>
      <c r="S30" s="105">
        <v>5.5</v>
      </c>
      <c r="T30" s="198" t="s">
        <v>49</v>
      </c>
      <c r="U30" s="196"/>
      <c r="V30" s="196"/>
      <c r="W30" s="196"/>
      <c r="X30" s="197"/>
      <c r="Y30" s="105">
        <v>5.5</v>
      </c>
      <c r="Z30" s="196" t="s">
        <v>49</v>
      </c>
      <c r="AA30" s="196"/>
      <c r="AB30" s="196"/>
      <c r="AC30" s="196"/>
      <c r="AD30" s="197"/>
      <c r="AE30" s="110">
        <v>6.1</v>
      </c>
    </row>
    <row r="31" spans="1:31" s="31" customFormat="1" ht="19.95" customHeight="1" x14ac:dyDescent="0.3">
      <c r="A31" s="192"/>
      <c r="B31" s="195"/>
      <c r="C31" s="196"/>
      <c r="D31" s="196"/>
      <c r="E31" s="196"/>
      <c r="F31" s="197"/>
      <c r="G31" s="105"/>
      <c r="H31" s="199"/>
      <c r="I31" s="196"/>
      <c r="J31" s="196"/>
      <c r="K31" s="196"/>
      <c r="L31" s="197"/>
      <c r="M31" s="105"/>
      <c r="N31" s="195" t="s">
        <v>17</v>
      </c>
      <c r="O31" s="196"/>
      <c r="P31" s="196"/>
      <c r="Q31" s="196"/>
      <c r="R31" s="197"/>
      <c r="S31" s="105">
        <v>3</v>
      </c>
      <c r="T31" s="195" t="s">
        <v>17</v>
      </c>
      <c r="U31" s="196"/>
      <c r="V31" s="196"/>
      <c r="W31" s="196"/>
      <c r="X31" s="197"/>
      <c r="Y31" s="105">
        <v>3</v>
      </c>
      <c r="Z31" s="195" t="s">
        <v>17</v>
      </c>
      <c r="AA31" s="196"/>
      <c r="AB31" s="196"/>
      <c r="AC31" s="196"/>
      <c r="AD31" s="197"/>
      <c r="AE31" s="110">
        <v>3</v>
      </c>
    </row>
    <row r="32" spans="1:31" s="31" customFormat="1" ht="19.95" customHeight="1" x14ac:dyDescent="0.3">
      <c r="A32" s="192"/>
      <c r="B32" s="195"/>
      <c r="C32" s="196"/>
      <c r="D32" s="196"/>
      <c r="E32" s="196"/>
      <c r="F32" s="197"/>
      <c r="G32" s="105"/>
      <c r="H32" s="199"/>
      <c r="I32" s="196"/>
      <c r="J32" s="196"/>
      <c r="K32" s="196"/>
      <c r="L32" s="197"/>
      <c r="M32" s="105"/>
      <c r="N32" s="195" t="s">
        <v>16</v>
      </c>
      <c r="O32" s="196"/>
      <c r="P32" s="196"/>
      <c r="Q32" s="196"/>
      <c r="R32" s="197"/>
      <c r="S32" s="105">
        <v>1.7</v>
      </c>
      <c r="T32" s="195" t="s">
        <v>16</v>
      </c>
      <c r="U32" s="196"/>
      <c r="V32" s="196"/>
      <c r="W32" s="196"/>
      <c r="X32" s="197"/>
      <c r="Y32" s="105">
        <v>1.7</v>
      </c>
      <c r="Z32" s="195" t="s">
        <v>16</v>
      </c>
      <c r="AA32" s="196"/>
      <c r="AB32" s="196"/>
      <c r="AC32" s="196"/>
      <c r="AD32" s="197"/>
      <c r="AE32" s="110">
        <v>1.7</v>
      </c>
    </row>
    <row r="33" spans="1:41" s="31" customFormat="1" ht="19.95" customHeight="1" x14ac:dyDescent="0.3">
      <c r="A33" s="192"/>
      <c r="B33" s="195"/>
      <c r="C33" s="196"/>
      <c r="D33" s="196"/>
      <c r="E33" s="196"/>
      <c r="F33" s="197"/>
      <c r="G33" s="105"/>
      <c r="H33" s="195"/>
      <c r="I33" s="196"/>
      <c r="J33" s="196"/>
      <c r="K33" s="196"/>
      <c r="L33" s="197"/>
      <c r="M33" s="105"/>
      <c r="N33" s="195" t="s">
        <v>51</v>
      </c>
      <c r="O33" s="196"/>
      <c r="P33" s="196"/>
      <c r="Q33" s="196"/>
      <c r="R33" s="197"/>
      <c r="S33" s="105">
        <v>0</v>
      </c>
      <c r="T33" s="195" t="s">
        <v>51</v>
      </c>
      <c r="U33" s="196"/>
      <c r="V33" s="196"/>
      <c r="W33" s="196"/>
      <c r="X33" s="197"/>
      <c r="Y33" s="105">
        <v>0</v>
      </c>
      <c r="Z33" s="195" t="s">
        <v>51</v>
      </c>
      <c r="AA33" s="196"/>
      <c r="AB33" s="196"/>
      <c r="AC33" s="196"/>
      <c r="AD33" s="197"/>
      <c r="AE33" s="110">
        <v>0</v>
      </c>
    </row>
    <row r="34" spans="1:41" s="31" customFormat="1" ht="19.95" customHeight="1" x14ac:dyDescent="0.3">
      <c r="A34" s="192"/>
      <c r="B34" s="195"/>
      <c r="C34" s="196"/>
      <c r="D34" s="196"/>
      <c r="E34" s="196"/>
      <c r="F34" s="197"/>
      <c r="G34" s="105"/>
      <c r="H34" s="199"/>
      <c r="I34" s="196"/>
      <c r="J34" s="196"/>
      <c r="K34" s="196"/>
      <c r="L34" s="197"/>
      <c r="M34" s="105"/>
      <c r="N34" s="195" t="s">
        <v>15</v>
      </c>
      <c r="O34" s="196"/>
      <c r="P34" s="196"/>
      <c r="Q34" s="196"/>
      <c r="R34" s="197"/>
      <c r="S34" s="105">
        <v>0</v>
      </c>
      <c r="T34" s="195" t="s">
        <v>15</v>
      </c>
      <c r="U34" s="196"/>
      <c r="V34" s="196"/>
      <c r="W34" s="196"/>
      <c r="X34" s="197"/>
      <c r="Y34" s="105">
        <v>0</v>
      </c>
      <c r="Z34" s="195" t="s">
        <v>15</v>
      </c>
      <c r="AA34" s="196"/>
      <c r="AB34" s="196"/>
      <c r="AC34" s="196"/>
      <c r="AD34" s="197"/>
      <c r="AE34" s="110">
        <v>0</v>
      </c>
    </row>
    <row r="35" spans="1:41" s="31" customFormat="1" ht="19.95" customHeight="1" x14ac:dyDescent="0.3">
      <c r="A35" s="192"/>
      <c r="B35" s="195"/>
      <c r="C35" s="196"/>
      <c r="D35" s="196"/>
      <c r="E35" s="196"/>
      <c r="F35" s="197"/>
      <c r="G35" s="105"/>
      <c r="H35" s="195"/>
      <c r="I35" s="196"/>
      <c r="J35" s="196"/>
      <c r="K35" s="196"/>
      <c r="L35" s="197"/>
      <c r="M35" s="105"/>
      <c r="N35" s="195" t="s">
        <v>50</v>
      </c>
      <c r="O35" s="196"/>
      <c r="P35" s="196"/>
      <c r="Q35" s="196"/>
      <c r="R35" s="197"/>
      <c r="S35" s="105">
        <v>2.9</v>
      </c>
      <c r="T35" s="195" t="s">
        <v>50</v>
      </c>
      <c r="U35" s="196"/>
      <c r="V35" s="196"/>
      <c r="W35" s="196"/>
      <c r="X35" s="197"/>
      <c r="Y35" s="105">
        <v>2.5</v>
      </c>
      <c r="Z35" s="195" t="s">
        <v>50</v>
      </c>
      <c r="AA35" s="196"/>
      <c r="AB35" s="196"/>
      <c r="AC35" s="196"/>
      <c r="AD35" s="197"/>
      <c r="AE35" s="123">
        <v>2.6</v>
      </c>
      <c r="AF35" s="124"/>
    </row>
    <row r="36" spans="1:41" s="31" customFormat="1" ht="19.5" customHeight="1" x14ac:dyDescent="0.3">
      <c r="A36" s="192"/>
      <c r="B36" s="195"/>
      <c r="C36" s="196"/>
      <c r="D36" s="196"/>
      <c r="E36" s="196"/>
      <c r="F36" s="197"/>
      <c r="G36" s="106"/>
      <c r="H36" s="199"/>
      <c r="I36" s="196"/>
      <c r="J36" s="196"/>
      <c r="K36" s="196"/>
      <c r="L36" s="197"/>
      <c r="M36" s="106"/>
      <c r="N36" s="195" t="s">
        <v>14</v>
      </c>
      <c r="O36" s="196"/>
      <c r="P36" s="196"/>
      <c r="Q36" s="196"/>
      <c r="R36" s="197"/>
      <c r="S36" s="106">
        <f>S30*68+S31*45+S32*25+S34*60+S35*75</f>
        <v>769</v>
      </c>
      <c r="T36" s="195" t="s">
        <v>14</v>
      </c>
      <c r="U36" s="196"/>
      <c r="V36" s="196"/>
      <c r="W36" s="196"/>
      <c r="X36" s="197"/>
      <c r="Y36" s="106">
        <f>Y30*68+Y31*45+Y32*25+Y34*60+Y35*75</f>
        <v>739</v>
      </c>
      <c r="Z36" s="195" t="s">
        <v>14</v>
      </c>
      <c r="AA36" s="196"/>
      <c r="AB36" s="196"/>
      <c r="AC36" s="196"/>
      <c r="AD36" s="197"/>
      <c r="AE36" s="111">
        <f>AE30*68+AE31*45+AE32*25+AE34*60+AE35*75</f>
        <v>787.3</v>
      </c>
    </row>
    <row r="37" spans="1:41" s="31" customFormat="1" ht="26.25" customHeight="1" x14ac:dyDescent="0.3">
      <c r="A37" s="34" t="s">
        <v>13</v>
      </c>
      <c r="B37" s="34"/>
      <c r="C37" s="35"/>
      <c r="D37" s="36"/>
      <c r="E37" s="37"/>
      <c r="F37" s="36"/>
      <c r="G37" s="47"/>
      <c r="H37" s="48"/>
      <c r="I37" s="34"/>
      <c r="J37" s="35"/>
      <c r="K37" s="36"/>
      <c r="L37" s="37"/>
      <c r="M37" s="107"/>
      <c r="N37" s="48"/>
      <c r="O37" s="34"/>
      <c r="P37" s="35"/>
      <c r="Q37" s="36"/>
      <c r="R37" s="37"/>
      <c r="S37" s="107"/>
      <c r="T37" s="44"/>
      <c r="U37" s="34"/>
      <c r="V37" s="35"/>
      <c r="W37" s="36"/>
      <c r="X37" s="37"/>
      <c r="Y37" s="44"/>
      <c r="Z37" s="48" t="s">
        <v>13</v>
      </c>
      <c r="AA37" s="34"/>
      <c r="AB37" s="35"/>
      <c r="AC37" s="36"/>
      <c r="AD37" s="37"/>
      <c r="AE37" s="112"/>
      <c r="AN37" s="38"/>
      <c r="AO37" s="32"/>
    </row>
    <row r="38" spans="1:41" s="31" customFormat="1" ht="24.75" customHeight="1" x14ac:dyDescent="0.3">
      <c r="A38" s="39" t="s">
        <v>12</v>
      </c>
      <c r="B38" s="38"/>
      <c r="H38" s="40"/>
      <c r="M38" s="40"/>
      <c r="N38" s="40" t="s">
        <v>11</v>
      </c>
      <c r="R38" s="40"/>
      <c r="S38" s="40"/>
      <c r="T38" s="40" t="s">
        <v>10</v>
      </c>
      <c r="Y38" s="40"/>
      <c r="Z38" s="40" t="s">
        <v>9</v>
      </c>
      <c r="AD38" s="40"/>
      <c r="AE38" s="40"/>
    </row>
  </sheetData>
  <mergeCells count="77">
    <mergeCell ref="N34:R34"/>
    <mergeCell ref="N35:R35"/>
    <mergeCell ref="H34:L34"/>
    <mergeCell ref="T36:X36"/>
    <mergeCell ref="H35:L35"/>
    <mergeCell ref="H36:L36"/>
    <mergeCell ref="Z35:AD35"/>
    <mergeCell ref="Z36:AD36"/>
    <mergeCell ref="T30:X30"/>
    <mergeCell ref="T31:X31"/>
    <mergeCell ref="T32:X32"/>
    <mergeCell ref="T33:X33"/>
    <mergeCell ref="T34:X34"/>
    <mergeCell ref="Z30:AD30"/>
    <mergeCell ref="Z31:AD31"/>
    <mergeCell ref="Z32:AD32"/>
    <mergeCell ref="Z33:AD33"/>
    <mergeCell ref="Z34:AD34"/>
    <mergeCell ref="T35:X35"/>
    <mergeCell ref="B30:F30"/>
    <mergeCell ref="B31:F31"/>
    <mergeCell ref="B32:F32"/>
    <mergeCell ref="B33:F33"/>
    <mergeCell ref="N31:R31"/>
    <mergeCell ref="N32:R32"/>
    <mergeCell ref="N33:R33"/>
    <mergeCell ref="H31:L31"/>
    <mergeCell ref="H32:L32"/>
    <mergeCell ref="H33:L33"/>
    <mergeCell ref="N15:N20"/>
    <mergeCell ref="T15:T20"/>
    <mergeCell ref="A30:A36"/>
    <mergeCell ref="Z25:Z27"/>
    <mergeCell ref="Z21:Z24"/>
    <mergeCell ref="A25:A27"/>
    <mergeCell ref="B25:B27"/>
    <mergeCell ref="H25:H27"/>
    <mergeCell ref="N25:N27"/>
    <mergeCell ref="T25:T27"/>
    <mergeCell ref="N36:R36"/>
    <mergeCell ref="B34:F34"/>
    <mergeCell ref="B35:F35"/>
    <mergeCell ref="B36:F36"/>
    <mergeCell ref="H30:L30"/>
    <mergeCell ref="N30:R30"/>
    <mergeCell ref="N5:N7"/>
    <mergeCell ref="N8:N14"/>
    <mergeCell ref="T5:T7"/>
    <mergeCell ref="Z8:Z14"/>
    <mergeCell ref="A21:A24"/>
    <mergeCell ref="B21:B24"/>
    <mergeCell ref="H21:H24"/>
    <mergeCell ref="N21:N24"/>
    <mergeCell ref="T21:T24"/>
    <mergeCell ref="Z15:Z20"/>
    <mergeCell ref="A8:A14"/>
    <mergeCell ref="B8:B14"/>
    <mergeCell ref="T8:T14"/>
    <mergeCell ref="A15:A20"/>
    <mergeCell ref="B15:B20"/>
    <mergeCell ref="H15:H20"/>
    <mergeCell ref="H5:H14"/>
    <mergeCell ref="A5:A7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Z5:Z7"/>
    <mergeCell ref="B5:B7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38"/>
  <sheetViews>
    <sheetView zoomScale="60" zoomScaleNormal="60" workbookViewId="0">
      <selection activeCell="W25" sqref="W25"/>
    </sheetView>
  </sheetViews>
  <sheetFormatPr defaultColWidth="9" defaultRowHeight="13.8" x14ac:dyDescent="0.3"/>
  <cols>
    <col min="1" max="24" width="7.77734375" style="25" customWidth="1"/>
    <col min="25" max="25" width="7.77734375" style="108" customWidth="1"/>
    <col min="26" max="31" width="7.77734375" style="25" customWidth="1"/>
    <col min="32" max="34" width="9" style="15"/>
    <col min="35" max="35" width="5.44140625" style="15" customWidth="1"/>
    <col min="36" max="16384" width="9" style="15"/>
  </cols>
  <sheetData>
    <row r="1" spans="1:32" ht="24.6" x14ac:dyDescent="0.3">
      <c r="A1" s="159" t="s">
        <v>224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4"/>
      <c r="AE1" s="14"/>
    </row>
    <row r="2" spans="1:32" ht="21" x14ac:dyDescent="0.3">
      <c r="A2" s="81" t="s">
        <v>243</v>
      </c>
      <c r="B2" s="45"/>
      <c r="C2" s="45"/>
      <c r="D2" s="45"/>
      <c r="E2" s="45"/>
      <c r="F2" s="45"/>
      <c r="G2" s="45"/>
      <c r="H2" s="45"/>
      <c r="I2" s="16"/>
      <c r="J2" s="16"/>
      <c r="K2" s="16"/>
      <c r="L2" s="16"/>
      <c r="M2" s="16"/>
      <c r="N2" s="16"/>
      <c r="O2" s="16" t="s">
        <v>20</v>
      </c>
      <c r="P2" s="16"/>
      <c r="Q2" s="16"/>
      <c r="R2" s="16"/>
      <c r="S2" s="16"/>
      <c r="T2" s="16"/>
      <c r="U2" s="161" t="s">
        <v>45</v>
      </c>
      <c r="V2" s="161"/>
      <c r="W2" s="161"/>
      <c r="X2" s="161"/>
      <c r="Y2" s="161"/>
      <c r="Z2" s="161"/>
      <c r="AA2" s="161"/>
      <c r="AB2" s="161"/>
      <c r="AC2" s="161"/>
      <c r="AD2" s="161"/>
      <c r="AE2" s="17"/>
    </row>
    <row r="3" spans="1:32" ht="16.2" x14ac:dyDescent="0.3">
      <c r="A3" s="49" t="s">
        <v>22</v>
      </c>
      <c r="B3" s="162"/>
      <c r="C3" s="163"/>
      <c r="D3" s="163"/>
      <c r="E3" s="164"/>
      <c r="F3" s="164"/>
      <c r="G3" s="165"/>
      <c r="H3" s="166">
        <f>萬新葷菜單!A9</f>
        <v>45937</v>
      </c>
      <c r="I3" s="163"/>
      <c r="J3" s="163"/>
      <c r="K3" s="167">
        <f>H3</f>
        <v>45937</v>
      </c>
      <c r="L3" s="167"/>
      <c r="M3" s="168"/>
      <c r="N3" s="166">
        <f>萬新葷菜單!A10</f>
        <v>45938</v>
      </c>
      <c r="O3" s="163"/>
      <c r="P3" s="163"/>
      <c r="Q3" s="167">
        <f>N3</f>
        <v>45938</v>
      </c>
      <c r="R3" s="167"/>
      <c r="S3" s="168"/>
      <c r="T3" s="163">
        <f>萬新葷菜單!A11</f>
        <v>45939</v>
      </c>
      <c r="U3" s="163"/>
      <c r="V3" s="163"/>
      <c r="W3" s="167">
        <f>T3</f>
        <v>45939</v>
      </c>
      <c r="X3" s="167"/>
      <c r="Y3" s="168"/>
      <c r="Z3" s="166"/>
      <c r="AA3" s="163"/>
      <c r="AB3" s="163"/>
      <c r="AC3" s="167"/>
      <c r="AD3" s="167"/>
      <c r="AE3" s="200"/>
    </row>
    <row r="4" spans="1:32" s="22" customFormat="1" ht="16.2" x14ac:dyDescent="0.3">
      <c r="A4" s="50" t="s">
        <v>23</v>
      </c>
      <c r="B4" s="113"/>
      <c r="C4" s="19"/>
      <c r="D4" s="20"/>
      <c r="E4" s="19"/>
      <c r="F4" s="19"/>
      <c r="G4" s="51"/>
      <c r="H4" s="46" t="s">
        <v>29</v>
      </c>
      <c r="I4" s="19" t="s">
        <v>25</v>
      </c>
      <c r="J4" s="20" t="s">
        <v>26</v>
      </c>
      <c r="K4" s="56" t="s">
        <v>27</v>
      </c>
      <c r="L4" s="118" t="s">
        <v>28</v>
      </c>
      <c r="M4" s="51" t="s">
        <v>38</v>
      </c>
      <c r="N4" s="46" t="s">
        <v>29</v>
      </c>
      <c r="O4" s="19" t="s">
        <v>25</v>
      </c>
      <c r="P4" s="20" t="s">
        <v>26</v>
      </c>
      <c r="Q4" s="56" t="s">
        <v>27</v>
      </c>
      <c r="R4" s="56" t="s">
        <v>30</v>
      </c>
      <c r="S4" s="120" t="s">
        <v>38</v>
      </c>
      <c r="T4" s="43" t="s">
        <v>29</v>
      </c>
      <c r="U4" s="19" t="s">
        <v>25</v>
      </c>
      <c r="V4" s="20" t="s">
        <v>26</v>
      </c>
      <c r="W4" s="56" t="s">
        <v>27</v>
      </c>
      <c r="X4" s="56" t="s">
        <v>30</v>
      </c>
      <c r="Y4" s="51" t="s">
        <v>37</v>
      </c>
      <c r="Z4" s="46"/>
      <c r="AA4" s="19"/>
      <c r="AB4" s="20"/>
      <c r="AC4" s="56"/>
      <c r="AD4" s="56"/>
      <c r="AE4" s="121"/>
      <c r="AF4" s="23"/>
    </row>
    <row r="5" spans="1:32" s="22" customFormat="1" ht="16.2" customHeight="1" x14ac:dyDescent="0.3">
      <c r="A5" s="156" t="s">
        <v>35</v>
      </c>
      <c r="B5" s="201"/>
      <c r="C5" s="70"/>
      <c r="D5" s="127"/>
      <c r="E5" s="127"/>
      <c r="F5" s="127"/>
      <c r="G5" s="55"/>
      <c r="H5" s="204" t="str">
        <f>萬新葷菜單!D9</f>
        <v>義大利肉醬麵</v>
      </c>
      <c r="I5" s="62" t="s">
        <v>145</v>
      </c>
      <c r="J5" s="127">
        <v>165</v>
      </c>
      <c r="K5" s="231">
        <f t="shared" ref="K5:K11" si="0">J5*340/1000</f>
        <v>56.1</v>
      </c>
      <c r="L5" s="127" t="s">
        <v>208</v>
      </c>
      <c r="M5" s="55"/>
      <c r="N5" s="204" t="str">
        <f>萬新葷菜單!C10</f>
        <v>白米飯</v>
      </c>
      <c r="O5" s="62" t="s">
        <v>126</v>
      </c>
      <c r="P5" s="127">
        <v>110</v>
      </c>
      <c r="Q5" s="231">
        <f t="shared" ref="Q5" si="1">P5*340/1000</f>
        <v>37.4</v>
      </c>
      <c r="R5" s="127" t="s">
        <v>208</v>
      </c>
      <c r="S5" s="55"/>
      <c r="T5" s="179" t="str">
        <f>萬新葷菜單!C11</f>
        <v>薏仁米飯</v>
      </c>
      <c r="U5" s="91" t="s">
        <v>127</v>
      </c>
      <c r="V5" s="127">
        <v>73</v>
      </c>
      <c r="W5" s="231">
        <f t="shared" ref="W5:W6" si="2">V5*340/1000</f>
        <v>24.82</v>
      </c>
      <c r="X5" s="127" t="s">
        <v>208</v>
      </c>
      <c r="Y5" s="109"/>
      <c r="Z5" s="204"/>
      <c r="AA5" s="62"/>
      <c r="AB5" s="127"/>
      <c r="AC5" s="127"/>
      <c r="AD5" s="127"/>
      <c r="AE5" s="21"/>
      <c r="AF5" s="23"/>
    </row>
    <row r="6" spans="1:32" s="22" customFormat="1" ht="16.2" x14ac:dyDescent="0.3">
      <c r="A6" s="157"/>
      <c r="B6" s="202"/>
      <c r="C6" s="70"/>
      <c r="D6" s="127"/>
      <c r="E6" s="127"/>
      <c r="F6" s="127"/>
      <c r="G6" s="55"/>
      <c r="H6" s="205"/>
      <c r="I6" s="62" t="s">
        <v>129</v>
      </c>
      <c r="J6" s="127">
        <v>35</v>
      </c>
      <c r="K6" s="231">
        <f t="shared" si="0"/>
        <v>11.9</v>
      </c>
      <c r="L6" s="127" t="s">
        <v>210</v>
      </c>
      <c r="M6" s="55"/>
      <c r="N6" s="205"/>
      <c r="O6" s="62"/>
      <c r="P6" s="127"/>
      <c r="Q6" s="127"/>
      <c r="R6" s="127"/>
      <c r="S6" s="55"/>
      <c r="T6" s="180"/>
      <c r="U6" s="91" t="s">
        <v>154</v>
      </c>
      <c r="V6" s="127">
        <v>37</v>
      </c>
      <c r="W6" s="231">
        <f t="shared" si="2"/>
        <v>12.58</v>
      </c>
      <c r="X6" s="127" t="s">
        <v>208</v>
      </c>
      <c r="Y6" s="109"/>
      <c r="Z6" s="205"/>
      <c r="AA6" s="62"/>
      <c r="AB6" s="127"/>
      <c r="AC6" s="127"/>
      <c r="AD6" s="127"/>
      <c r="AE6" s="21"/>
      <c r="AF6" s="23"/>
    </row>
    <row r="7" spans="1:32" s="22" customFormat="1" ht="16.2" x14ac:dyDescent="0.3">
      <c r="A7" s="158"/>
      <c r="B7" s="203"/>
      <c r="C7" s="70"/>
      <c r="D7" s="127"/>
      <c r="E7" s="127"/>
      <c r="F7" s="127"/>
      <c r="G7" s="55"/>
      <c r="H7" s="205"/>
      <c r="I7" s="62" t="s">
        <v>146</v>
      </c>
      <c r="J7" s="127">
        <v>20</v>
      </c>
      <c r="K7" s="231">
        <f t="shared" si="0"/>
        <v>6.8</v>
      </c>
      <c r="L7" s="127" t="s">
        <v>210</v>
      </c>
      <c r="M7" s="55"/>
      <c r="N7" s="205"/>
      <c r="O7" s="62"/>
      <c r="P7" s="127"/>
      <c r="Q7" s="127"/>
      <c r="R7" s="127"/>
      <c r="S7" s="55"/>
      <c r="T7" s="181"/>
      <c r="U7" s="91"/>
      <c r="V7" s="127"/>
      <c r="W7" s="127"/>
      <c r="X7" s="127"/>
      <c r="Y7" s="109"/>
      <c r="Z7" s="206"/>
      <c r="AA7" s="62"/>
      <c r="AB7" s="127"/>
      <c r="AC7" s="127"/>
      <c r="AD7" s="127"/>
      <c r="AE7" s="21"/>
      <c r="AF7" s="23"/>
    </row>
    <row r="8" spans="1:32" s="25" customFormat="1" ht="16.5" customHeight="1" x14ac:dyDescent="0.3">
      <c r="A8" s="156" t="s">
        <v>34</v>
      </c>
      <c r="B8" s="210"/>
      <c r="C8" s="70"/>
      <c r="D8" s="127"/>
      <c r="E8" s="127"/>
      <c r="F8" s="127"/>
      <c r="G8" s="82"/>
      <c r="H8" s="205"/>
      <c r="I8" s="62" t="s">
        <v>130</v>
      </c>
      <c r="J8" s="127">
        <v>38</v>
      </c>
      <c r="K8" s="231">
        <f t="shared" si="0"/>
        <v>12.92</v>
      </c>
      <c r="L8" s="127" t="s">
        <v>208</v>
      </c>
      <c r="M8" s="72"/>
      <c r="N8" s="215" t="str">
        <f>萬新葷菜單!D10</f>
        <v>京醬肉片</v>
      </c>
      <c r="O8" s="62" t="s">
        <v>166</v>
      </c>
      <c r="P8" s="127">
        <v>70</v>
      </c>
      <c r="Q8" s="231">
        <f t="shared" ref="Q8:Q10" si="3">P8*340/1000</f>
        <v>23.8</v>
      </c>
      <c r="R8" s="127" t="s">
        <v>210</v>
      </c>
      <c r="S8" s="67"/>
      <c r="T8" s="179" t="str">
        <f>萬新葷菜單!D11</f>
        <v>咖 哩 雞</v>
      </c>
      <c r="U8" s="91" t="s">
        <v>142</v>
      </c>
      <c r="V8" s="127">
        <v>90</v>
      </c>
      <c r="W8" s="231">
        <f t="shared" ref="W8:W11" si="4">V8*340/1000</f>
        <v>30.6</v>
      </c>
      <c r="X8" s="127" t="s">
        <v>210</v>
      </c>
      <c r="Y8" s="109"/>
      <c r="Z8" s="207"/>
      <c r="AA8" s="62"/>
      <c r="AB8" s="127"/>
      <c r="AC8" s="127"/>
      <c r="AD8" s="127"/>
      <c r="AE8" s="52"/>
    </row>
    <row r="9" spans="1:32" s="25" customFormat="1" ht="16.2" x14ac:dyDescent="0.3">
      <c r="A9" s="157"/>
      <c r="B9" s="202"/>
      <c r="C9" s="70"/>
      <c r="D9" s="127"/>
      <c r="E9" s="127"/>
      <c r="F9" s="127"/>
      <c r="G9" s="82"/>
      <c r="H9" s="205"/>
      <c r="I9" s="62" t="s">
        <v>139</v>
      </c>
      <c r="J9" s="127">
        <v>12</v>
      </c>
      <c r="K9" s="231">
        <f t="shared" si="0"/>
        <v>4.08</v>
      </c>
      <c r="L9" s="127" t="s">
        <v>214</v>
      </c>
      <c r="M9" s="69"/>
      <c r="N9" s="205"/>
      <c r="O9" s="62" t="s">
        <v>130</v>
      </c>
      <c r="P9" s="127">
        <v>40</v>
      </c>
      <c r="Q9" s="231">
        <f t="shared" si="3"/>
        <v>13.6</v>
      </c>
      <c r="R9" s="127" t="s">
        <v>208</v>
      </c>
      <c r="S9" s="67"/>
      <c r="T9" s="180"/>
      <c r="U9" s="91" t="s">
        <v>155</v>
      </c>
      <c r="V9" s="127">
        <v>20</v>
      </c>
      <c r="W9" s="231">
        <f t="shared" si="4"/>
        <v>6.8</v>
      </c>
      <c r="X9" s="127" t="s">
        <v>208</v>
      </c>
      <c r="Y9" s="109"/>
      <c r="Z9" s="208"/>
      <c r="AA9" s="62"/>
      <c r="AB9" s="127"/>
      <c r="AC9" s="127"/>
      <c r="AD9" s="127"/>
      <c r="AE9" s="52"/>
    </row>
    <row r="10" spans="1:32" s="25" customFormat="1" ht="16.2" x14ac:dyDescent="0.3">
      <c r="A10" s="157"/>
      <c r="B10" s="202"/>
      <c r="C10" s="70"/>
      <c r="D10" s="127"/>
      <c r="E10" s="127"/>
      <c r="F10" s="127"/>
      <c r="G10" s="82"/>
      <c r="H10" s="205"/>
      <c r="I10" s="62" t="s">
        <v>147</v>
      </c>
      <c r="J10" s="127">
        <v>15</v>
      </c>
      <c r="K10" s="231">
        <f t="shared" si="0"/>
        <v>5.0999999999999996</v>
      </c>
      <c r="L10" s="127" t="s">
        <v>208</v>
      </c>
      <c r="M10" s="69"/>
      <c r="N10" s="205"/>
      <c r="O10" s="62" t="s">
        <v>139</v>
      </c>
      <c r="P10" s="127">
        <v>7</v>
      </c>
      <c r="Q10" s="231">
        <f t="shared" si="3"/>
        <v>2.38</v>
      </c>
      <c r="R10" s="127" t="s">
        <v>214</v>
      </c>
      <c r="S10" s="67"/>
      <c r="T10" s="180"/>
      <c r="U10" s="91" t="s">
        <v>139</v>
      </c>
      <c r="V10" s="127">
        <v>12</v>
      </c>
      <c r="W10" s="231">
        <f t="shared" si="4"/>
        <v>4.08</v>
      </c>
      <c r="X10" s="127" t="s">
        <v>214</v>
      </c>
      <c r="Y10" s="109"/>
      <c r="Z10" s="208"/>
      <c r="AA10" s="62"/>
      <c r="AB10" s="127"/>
      <c r="AC10" s="127"/>
      <c r="AD10" s="127"/>
      <c r="AE10" s="52"/>
    </row>
    <row r="11" spans="1:32" s="25" customFormat="1" ht="16.2" x14ac:dyDescent="0.3">
      <c r="A11" s="157"/>
      <c r="B11" s="202"/>
      <c r="C11" s="70"/>
      <c r="D11" s="127"/>
      <c r="E11" s="127"/>
      <c r="F11" s="127"/>
      <c r="G11" s="82"/>
      <c r="H11" s="205"/>
      <c r="I11" s="62" t="s">
        <v>148</v>
      </c>
      <c r="J11" s="127">
        <v>9</v>
      </c>
      <c r="K11" s="231">
        <f t="shared" si="0"/>
        <v>3.06</v>
      </c>
      <c r="L11" s="127" t="s">
        <v>208</v>
      </c>
      <c r="M11" s="69"/>
      <c r="N11" s="205"/>
      <c r="O11" s="62"/>
      <c r="P11" s="127"/>
      <c r="Q11" s="127"/>
      <c r="R11" s="127"/>
      <c r="S11" s="69"/>
      <c r="T11" s="180"/>
      <c r="U11" s="91" t="s">
        <v>130</v>
      </c>
      <c r="V11" s="127">
        <v>10</v>
      </c>
      <c r="W11" s="231">
        <f t="shared" si="4"/>
        <v>3.4</v>
      </c>
      <c r="X11" s="127" t="s">
        <v>208</v>
      </c>
      <c r="Y11" s="109"/>
      <c r="Z11" s="208"/>
      <c r="AA11" s="62"/>
      <c r="AB11" s="127"/>
      <c r="AC11" s="127"/>
      <c r="AD11" s="127"/>
      <c r="AE11" s="52"/>
      <c r="AF11" s="26"/>
    </row>
    <row r="12" spans="1:32" s="25" customFormat="1" ht="16.2" x14ac:dyDescent="0.3">
      <c r="A12" s="157"/>
      <c r="B12" s="202"/>
      <c r="C12" s="70"/>
      <c r="D12" s="127"/>
      <c r="E12" s="127"/>
      <c r="F12" s="127"/>
      <c r="G12" s="83"/>
      <c r="H12" s="205"/>
      <c r="I12" s="62"/>
      <c r="J12" s="127"/>
      <c r="K12" s="127"/>
      <c r="L12" s="127"/>
      <c r="M12" s="69"/>
      <c r="N12" s="205"/>
      <c r="O12" s="62"/>
      <c r="P12" s="127"/>
      <c r="Q12" s="127"/>
      <c r="R12" s="127"/>
      <c r="S12" s="69"/>
      <c r="T12" s="180"/>
      <c r="U12" s="91"/>
      <c r="V12" s="127"/>
      <c r="W12" s="127"/>
      <c r="X12" s="127"/>
      <c r="Y12" s="109"/>
      <c r="Z12" s="208"/>
      <c r="AA12" s="62"/>
      <c r="AB12" s="127"/>
      <c r="AC12" s="127"/>
      <c r="AD12" s="127"/>
      <c r="AE12" s="52"/>
    </row>
    <row r="13" spans="1:32" s="25" customFormat="1" ht="15.75" customHeight="1" x14ac:dyDescent="0.3">
      <c r="A13" s="157"/>
      <c r="B13" s="202"/>
      <c r="C13" s="70"/>
      <c r="D13" s="127"/>
      <c r="E13" s="127"/>
      <c r="F13" s="127"/>
      <c r="G13" s="83"/>
      <c r="H13" s="205"/>
      <c r="I13" s="62"/>
      <c r="J13" s="127"/>
      <c r="K13" s="127"/>
      <c r="L13" s="127"/>
      <c r="M13" s="69"/>
      <c r="N13" s="205"/>
      <c r="O13" s="62"/>
      <c r="P13" s="127"/>
      <c r="Q13" s="127"/>
      <c r="R13" s="127"/>
      <c r="S13" s="69"/>
      <c r="T13" s="180"/>
      <c r="U13" s="91"/>
      <c r="V13" s="127"/>
      <c r="W13" s="127"/>
      <c r="X13" s="127"/>
      <c r="Y13" s="109"/>
      <c r="Z13" s="208"/>
      <c r="AA13" s="62"/>
      <c r="AB13" s="127"/>
      <c r="AC13" s="127"/>
      <c r="AD13" s="127"/>
      <c r="AE13" s="52"/>
    </row>
    <row r="14" spans="1:32" s="25" customFormat="1" ht="16.2" x14ac:dyDescent="0.3">
      <c r="A14" s="158"/>
      <c r="B14" s="203"/>
      <c r="C14" s="70"/>
      <c r="D14" s="127"/>
      <c r="E14" s="127"/>
      <c r="F14" s="127"/>
      <c r="G14" s="83"/>
      <c r="H14" s="206"/>
      <c r="I14" s="62"/>
      <c r="J14" s="127"/>
      <c r="K14" s="127"/>
      <c r="L14" s="127"/>
      <c r="M14" s="69"/>
      <c r="N14" s="206"/>
      <c r="O14" s="62"/>
      <c r="P14" s="127"/>
      <c r="Q14" s="127"/>
      <c r="R14" s="127"/>
      <c r="S14" s="69"/>
      <c r="T14" s="181"/>
      <c r="U14" s="91"/>
      <c r="V14" s="127"/>
      <c r="W14" s="127"/>
      <c r="X14" s="127"/>
      <c r="Y14" s="109"/>
      <c r="Z14" s="209"/>
      <c r="AA14" s="62"/>
      <c r="AB14" s="127"/>
      <c r="AC14" s="127"/>
      <c r="AD14" s="127"/>
      <c r="AE14" s="52"/>
    </row>
    <row r="15" spans="1:32" s="25" customFormat="1" ht="15.75" customHeight="1" x14ac:dyDescent="0.3">
      <c r="A15" s="182" t="s">
        <v>31</v>
      </c>
      <c r="B15" s="210"/>
      <c r="C15" s="70"/>
      <c r="D15" s="127"/>
      <c r="E15" s="127"/>
      <c r="F15" s="127"/>
      <c r="G15" s="83"/>
      <c r="H15" s="204" t="str">
        <f>萬新葷菜單!E9</f>
        <v>麥克雞塊×3</v>
      </c>
      <c r="I15" s="62" t="s">
        <v>149</v>
      </c>
      <c r="J15" s="127">
        <v>60</v>
      </c>
      <c r="K15" s="231">
        <f t="shared" ref="K15" si="5">J15*340/1000</f>
        <v>20.399999999999999</v>
      </c>
      <c r="L15" s="127" t="s">
        <v>210</v>
      </c>
      <c r="M15" s="69"/>
      <c r="N15" s="204" t="str">
        <f>萬新葷菜單!E10</f>
        <v>玉米炒蛋</v>
      </c>
      <c r="O15" s="62" t="s">
        <v>151</v>
      </c>
      <c r="P15" s="127">
        <v>37</v>
      </c>
      <c r="Q15" s="231">
        <f t="shared" ref="Q15:Q16" si="6">P15*340/1000</f>
        <v>12.58</v>
      </c>
      <c r="R15" s="127" t="s">
        <v>210</v>
      </c>
      <c r="S15" s="69"/>
      <c r="T15" s="189" t="str">
        <f>萬新葷菜單!E11</f>
        <v>滷豆干丁</v>
      </c>
      <c r="U15" s="91" t="s">
        <v>156</v>
      </c>
      <c r="V15" s="127">
        <v>40</v>
      </c>
      <c r="W15" s="231">
        <f t="shared" ref="W15:W16" si="7">V15*340/1000</f>
        <v>13.6</v>
      </c>
      <c r="X15" s="127" t="s">
        <v>208</v>
      </c>
      <c r="Y15" s="109"/>
      <c r="Z15" s="207"/>
      <c r="AA15" s="62"/>
      <c r="AB15" s="127"/>
      <c r="AC15" s="127"/>
      <c r="AD15" s="127"/>
      <c r="AE15" s="52"/>
    </row>
    <row r="16" spans="1:32" s="25" customFormat="1" ht="16.5" customHeight="1" x14ac:dyDescent="0.3">
      <c r="A16" s="157"/>
      <c r="B16" s="202"/>
      <c r="C16" s="70"/>
      <c r="D16" s="127"/>
      <c r="E16" s="127"/>
      <c r="F16" s="127"/>
      <c r="G16" s="84"/>
      <c r="H16" s="205"/>
      <c r="I16" s="62"/>
      <c r="J16" s="127"/>
      <c r="K16" s="127"/>
      <c r="L16" s="127"/>
      <c r="M16" s="69"/>
      <c r="N16" s="205"/>
      <c r="O16" s="62" t="s">
        <v>132</v>
      </c>
      <c r="P16" s="127">
        <v>48</v>
      </c>
      <c r="Q16" s="231">
        <f t="shared" si="6"/>
        <v>16.32</v>
      </c>
      <c r="R16" s="127" t="s">
        <v>214</v>
      </c>
      <c r="S16" s="69"/>
      <c r="T16" s="190"/>
      <c r="U16" s="91" t="s">
        <v>216</v>
      </c>
      <c r="V16" s="127">
        <v>20</v>
      </c>
      <c r="W16" s="231">
        <f t="shared" si="7"/>
        <v>6.8</v>
      </c>
      <c r="X16" s="127" t="s">
        <v>208</v>
      </c>
      <c r="Y16" s="109"/>
      <c r="Z16" s="208"/>
      <c r="AA16" s="62"/>
      <c r="AB16" s="127"/>
      <c r="AC16" s="127"/>
      <c r="AD16" s="127"/>
      <c r="AE16" s="53"/>
    </row>
    <row r="17" spans="1:31" s="25" customFormat="1" ht="16.2" x14ac:dyDescent="0.3">
      <c r="A17" s="157"/>
      <c r="B17" s="202"/>
      <c r="C17" s="70"/>
      <c r="D17" s="127"/>
      <c r="E17" s="127"/>
      <c r="F17" s="127"/>
      <c r="G17" s="85"/>
      <c r="H17" s="205"/>
      <c r="I17" s="62"/>
      <c r="J17" s="127"/>
      <c r="K17" s="127"/>
      <c r="L17" s="127"/>
      <c r="M17" s="69"/>
      <c r="N17" s="205"/>
      <c r="O17" s="62"/>
      <c r="P17" s="127"/>
      <c r="Q17" s="127"/>
      <c r="R17" s="127"/>
      <c r="S17" s="69"/>
      <c r="T17" s="190"/>
      <c r="U17" s="91"/>
      <c r="V17" s="127"/>
      <c r="W17" s="127"/>
      <c r="X17" s="127"/>
      <c r="Y17" s="109"/>
      <c r="Z17" s="208"/>
      <c r="AA17" s="62"/>
      <c r="AB17" s="127"/>
      <c r="AC17" s="127"/>
      <c r="AD17" s="127"/>
      <c r="AE17" s="53"/>
    </row>
    <row r="18" spans="1:31" s="25" customFormat="1" ht="16.2" x14ac:dyDescent="0.3">
      <c r="A18" s="157"/>
      <c r="B18" s="202"/>
      <c r="C18" s="70"/>
      <c r="D18" s="127"/>
      <c r="E18" s="127"/>
      <c r="F18" s="127"/>
      <c r="G18" s="83"/>
      <c r="H18" s="205"/>
      <c r="I18" s="62"/>
      <c r="J18" s="127"/>
      <c r="K18" s="127"/>
      <c r="L18" s="127"/>
      <c r="M18" s="69"/>
      <c r="N18" s="205"/>
      <c r="O18" s="62"/>
      <c r="P18" s="127"/>
      <c r="Q18" s="127"/>
      <c r="R18" s="127"/>
      <c r="S18" s="69"/>
      <c r="T18" s="190"/>
      <c r="U18" s="91"/>
      <c r="V18" s="127"/>
      <c r="W18" s="127"/>
      <c r="X18" s="127"/>
      <c r="Y18" s="109"/>
      <c r="Z18" s="208"/>
      <c r="AA18" s="62"/>
      <c r="AB18" s="127"/>
      <c r="AC18" s="127"/>
      <c r="AD18" s="127"/>
      <c r="AE18" s="53"/>
    </row>
    <row r="19" spans="1:31" s="25" customFormat="1" ht="16.2" x14ac:dyDescent="0.3">
      <c r="A19" s="157"/>
      <c r="B19" s="202"/>
      <c r="C19" s="70"/>
      <c r="D19" s="127"/>
      <c r="E19" s="127"/>
      <c r="F19" s="127"/>
      <c r="G19" s="83"/>
      <c r="H19" s="205"/>
      <c r="I19" s="62"/>
      <c r="J19" s="127"/>
      <c r="K19" s="127"/>
      <c r="L19" s="127"/>
      <c r="M19" s="69"/>
      <c r="N19" s="205"/>
      <c r="O19" s="62"/>
      <c r="P19" s="127"/>
      <c r="Q19" s="127"/>
      <c r="R19" s="127"/>
      <c r="S19" s="69"/>
      <c r="T19" s="190"/>
      <c r="U19" s="91"/>
      <c r="V19" s="127"/>
      <c r="W19" s="127"/>
      <c r="X19" s="127"/>
      <c r="Y19" s="109"/>
      <c r="Z19" s="208"/>
      <c r="AA19" s="62"/>
      <c r="AB19" s="127"/>
      <c r="AC19" s="127"/>
      <c r="AD19" s="127"/>
      <c r="AE19" s="53"/>
    </row>
    <row r="20" spans="1:31" s="25" customFormat="1" ht="16.2" x14ac:dyDescent="0.3">
      <c r="A20" s="158"/>
      <c r="B20" s="203"/>
      <c r="C20" s="70"/>
      <c r="D20" s="127"/>
      <c r="E20" s="127"/>
      <c r="F20" s="127"/>
      <c r="G20" s="83"/>
      <c r="H20" s="212"/>
      <c r="I20" s="62"/>
      <c r="J20" s="127"/>
      <c r="K20" s="127"/>
      <c r="L20" s="127"/>
      <c r="M20" s="69"/>
      <c r="N20" s="206"/>
      <c r="O20" s="62"/>
      <c r="P20" s="127"/>
      <c r="Q20" s="127"/>
      <c r="R20" s="127"/>
      <c r="S20" s="69"/>
      <c r="T20" s="191"/>
      <c r="U20" s="91"/>
      <c r="V20" s="127"/>
      <c r="W20" s="127"/>
      <c r="X20" s="127"/>
      <c r="Y20" s="109"/>
      <c r="Z20" s="209"/>
      <c r="AA20" s="62"/>
      <c r="AB20" s="127"/>
      <c r="AC20" s="127"/>
      <c r="AD20" s="127"/>
      <c r="AE20" s="53"/>
    </row>
    <row r="21" spans="1:31" s="25" customFormat="1" ht="16.5" customHeight="1" x14ac:dyDescent="0.3">
      <c r="A21" s="182" t="s">
        <v>32</v>
      </c>
      <c r="B21" s="210"/>
      <c r="C21" s="70"/>
      <c r="D21" s="127"/>
      <c r="E21" s="127"/>
      <c r="F21" s="127"/>
      <c r="G21" s="83"/>
      <c r="H21" s="215" t="str">
        <f>萬新葷菜單!F9</f>
        <v>炒青花菜</v>
      </c>
      <c r="I21" s="62" t="s">
        <v>150</v>
      </c>
      <c r="J21" s="127">
        <v>82</v>
      </c>
      <c r="K21" s="231">
        <f t="shared" ref="K21" si="8">J21*340/1000</f>
        <v>27.88</v>
      </c>
      <c r="L21" s="127" t="s">
        <v>210</v>
      </c>
      <c r="M21" s="69"/>
      <c r="N21" s="204" t="str">
        <f>萬新葷菜單!F10</f>
        <v>有機蔬菜</v>
      </c>
      <c r="O21" s="62" t="s">
        <v>52</v>
      </c>
      <c r="P21" s="127">
        <v>68</v>
      </c>
      <c r="Q21" s="231">
        <f t="shared" ref="Q21" si="9">P21*340/1000</f>
        <v>23.12</v>
      </c>
      <c r="R21" s="148" t="s">
        <v>64</v>
      </c>
      <c r="S21" s="69"/>
      <c r="T21" s="189" t="str">
        <f>萬新葷菜單!F11</f>
        <v>有機蔬菜</v>
      </c>
      <c r="U21" s="74" t="s">
        <v>52</v>
      </c>
      <c r="V21" s="127">
        <v>68</v>
      </c>
      <c r="W21" s="231">
        <f t="shared" ref="W21" si="10">V21*340/1000</f>
        <v>23.12</v>
      </c>
      <c r="X21" s="148" t="s">
        <v>64</v>
      </c>
      <c r="Y21" s="109"/>
      <c r="Z21" s="207"/>
      <c r="AA21" s="74"/>
      <c r="AB21" s="127"/>
      <c r="AC21" s="127"/>
      <c r="AD21" s="127"/>
      <c r="AE21" s="53"/>
    </row>
    <row r="22" spans="1:31" s="25" customFormat="1" ht="16.5" customHeight="1" x14ac:dyDescent="0.3">
      <c r="A22" s="157"/>
      <c r="B22" s="202"/>
      <c r="C22" s="70"/>
      <c r="D22" s="127"/>
      <c r="E22" s="127"/>
      <c r="F22" s="127"/>
      <c r="G22" s="82"/>
      <c r="H22" s="205"/>
      <c r="I22" s="62"/>
      <c r="J22" s="127"/>
      <c r="K22" s="127"/>
      <c r="L22" s="127"/>
      <c r="M22" s="69"/>
      <c r="N22" s="205"/>
      <c r="O22" s="62"/>
      <c r="P22" s="127"/>
      <c r="Q22" s="127"/>
      <c r="R22" s="127"/>
      <c r="S22" s="69"/>
      <c r="T22" s="190"/>
      <c r="U22" s="91"/>
      <c r="V22" s="127"/>
      <c r="W22" s="127"/>
      <c r="X22" s="127"/>
      <c r="Y22" s="109"/>
      <c r="Z22" s="208"/>
      <c r="AA22" s="62"/>
      <c r="AB22" s="127"/>
      <c r="AC22" s="127"/>
      <c r="AD22" s="127"/>
      <c r="AE22" s="53"/>
    </row>
    <row r="23" spans="1:31" s="25" customFormat="1" ht="16.5" customHeight="1" x14ac:dyDescent="0.3">
      <c r="A23" s="157"/>
      <c r="B23" s="202"/>
      <c r="C23" s="70"/>
      <c r="D23" s="127"/>
      <c r="E23" s="127"/>
      <c r="F23" s="127"/>
      <c r="G23" s="82"/>
      <c r="H23" s="205"/>
      <c r="I23" s="62"/>
      <c r="J23" s="127"/>
      <c r="K23" s="127"/>
      <c r="L23" s="127"/>
      <c r="M23" s="69"/>
      <c r="N23" s="205"/>
      <c r="O23" s="62"/>
      <c r="P23" s="127"/>
      <c r="Q23" s="127"/>
      <c r="R23" s="127"/>
      <c r="S23" s="69"/>
      <c r="T23" s="190"/>
      <c r="U23" s="91"/>
      <c r="V23" s="127"/>
      <c r="W23" s="127"/>
      <c r="X23" s="127"/>
      <c r="Y23" s="109"/>
      <c r="Z23" s="208"/>
      <c r="AA23" s="62"/>
      <c r="AB23" s="127"/>
      <c r="AC23" s="127"/>
      <c r="AD23" s="127"/>
      <c r="AE23" s="53"/>
    </row>
    <row r="24" spans="1:31" s="25" customFormat="1" ht="16.2" x14ac:dyDescent="0.3">
      <c r="A24" s="158"/>
      <c r="B24" s="203"/>
      <c r="C24" s="70"/>
      <c r="D24" s="127"/>
      <c r="E24" s="127"/>
      <c r="F24" s="127"/>
      <c r="G24" s="82"/>
      <c r="H24" s="212"/>
      <c r="I24" s="62"/>
      <c r="J24" s="127"/>
      <c r="K24" s="127"/>
      <c r="L24" s="127"/>
      <c r="M24" s="69"/>
      <c r="N24" s="212"/>
      <c r="O24" s="62"/>
      <c r="P24" s="127"/>
      <c r="Q24" s="127"/>
      <c r="R24" s="127"/>
      <c r="S24" s="69"/>
      <c r="T24" s="191"/>
      <c r="U24" s="91"/>
      <c r="V24" s="127"/>
      <c r="W24" s="127"/>
      <c r="X24" s="127"/>
      <c r="Y24" s="109"/>
      <c r="Z24" s="209"/>
      <c r="AA24" s="62"/>
      <c r="AB24" s="127"/>
      <c r="AC24" s="127"/>
      <c r="AD24" s="127"/>
      <c r="AE24" s="53"/>
    </row>
    <row r="25" spans="1:31" s="25" customFormat="1" ht="15.75" customHeight="1" x14ac:dyDescent="0.3">
      <c r="A25" s="182" t="s">
        <v>33</v>
      </c>
      <c r="B25" s="210"/>
      <c r="C25" s="70"/>
      <c r="D25" s="127"/>
      <c r="E25" s="127"/>
      <c r="F25" s="127"/>
      <c r="G25" s="82"/>
      <c r="H25" s="215" t="str">
        <f>萬新葷菜單!G9</f>
        <v>玉米濃湯</v>
      </c>
      <c r="I25" s="62" t="s">
        <v>151</v>
      </c>
      <c r="J25" s="127">
        <v>28</v>
      </c>
      <c r="K25" s="231">
        <f t="shared" ref="K25:K26" si="11">J25*340/1000</f>
        <v>9.52</v>
      </c>
      <c r="L25" s="127" t="s">
        <v>210</v>
      </c>
      <c r="M25" s="69"/>
      <c r="N25" s="213" t="str">
        <f>萬新葷菜單!G10</f>
        <v>薑絲黃瓜</v>
      </c>
      <c r="O25" s="62" t="s">
        <v>134</v>
      </c>
      <c r="P25" s="127">
        <v>55</v>
      </c>
      <c r="Q25" s="231">
        <f t="shared" ref="Q25" si="12">P25*340/1000</f>
        <v>18.7</v>
      </c>
      <c r="R25" s="127" t="s">
        <v>214</v>
      </c>
      <c r="S25" s="69"/>
      <c r="T25" s="189" t="str">
        <f>萬新葷菜單!G11</f>
        <v>絲瓜蛋花</v>
      </c>
      <c r="U25" s="91" t="s">
        <v>157</v>
      </c>
      <c r="V25" s="127">
        <v>55</v>
      </c>
      <c r="W25" s="231">
        <f t="shared" ref="W25" si="13">V25*340/1000</f>
        <v>18.7</v>
      </c>
      <c r="X25" s="127" t="s">
        <v>214</v>
      </c>
      <c r="Y25" s="109"/>
      <c r="Z25" s="207"/>
      <c r="AA25" s="62"/>
      <c r="AB25" s="127"/>
      <c r="AC25" s="127"/>
      <c r="AD25" s="127"/>
      <c r="AE25" s="53"/>
    </row>
    <row r="26" spans="1:31" s="25" customFormat="1" ht="16.2" x14ac:dyDescent="0.3">
      <c r="A26" s="157"/>
      <c r="B26" s="202"/>
      <c r="C26" s="70"/>
      <c r="D26" s="127"/>
      <c r="E26" s="127"/>
      <c r="F26" s="127"/>
      <c r="G26" s="83"/>
      <c r="H26" s="205"/>
      <c r="I26" s="62" t="s">
        <v>130</v>
      </c>
      <c r="J26" s="127">
        <v>12</v>
      </c>
      <c r="K26" s="231">
        <f t="shared" si="11"/>
        <v>4.08</v>
      </c>
      <c r="L26" s="127" t="s">
        <v>208</v>
      </c>
      <c r="M26" s="69"/>
      <c r="N26" s="208"/>
      <c r="O26" s="62" t="s">
        <v>152</v>
      </c>
      <c r="P26" s="127">
        <v>1</v>
      </c>
      <c r="Q26" s="127">
        <v>1</v>
      </c>
      <c r="R26" s="127" t="s">
        <v>208</v>
      </c>
      <c r="S26" s="69"/>
      <c r="T26" s="190"/>
      <c r="U26" s="91" t="s">
        <v>132</v>
      </c>
      <c r="V26" s="127">
        <v>1</v>
      </c>
      <c r="W26" s="127">
        <v>1</v>
      </c>
      <c r="X26" s="127" t="s">
        <v>214</v>
      </c>
      <c r="Y26" s="109"/>
      <c r="Z26" s="208"/>
      <c r="AA26" s="62"/>
      <c r="AB26" s="127"/>
      <c r="AC26" s="127"/>
      <c r="AD26" s="127"/>
      <c r="AE26" s="53"/>
    </row>
    <row r="27" spans="1:31" s="25" customFormat="1" ht="16.2" x14ac:dyDescent="0.3">
      <c r="A27" s="158"/>
      <c r="B27" s="211"/>
      <c r="C27" s="70"/>
      <c r="D27" s="127"/>
      <c r="E27" s="127"/>
      <c r="F27" s="127"/>
      <c r="G27" s="82"/>
      <c r="H27" s="212"/>
      <c r="I27" s="62"/>
      <c r="J27" s="127"/>
      <c r="K27" s="127"/>
      <c r="L27" s="127"/>
      <c r="M27" s="69"/>
      <c r="N27" s="214"/>
      <c r="O27" s="62"/>
      <c r="P27" s="127"/>
      <c r="Q27" s="127"/>
      <c r="R27" s="127"/>
      <c r="S27" s="69"/>
      <c r="T27" s="191"/>
      <c r="U27" s="91"/>
      <c r="V27" s="127"/>
      <c r="W27" s="127"/>
      <c r="X27" s="127"/>
      <c r="Y27" s="109"/>
      <c r="Z27" s="209"/>
      <c r="AA27" s="62"/>
      <c r="AB27" s="127"/>
      <c r="AC27" s="127"/>
      <c r="AD27" s="127"/>
      <c r="AE27" s="53"/>
    </row>
    <row r="28" spans="1:31" s="31" customFormat="1" ht="18" customHeight="1" x14ac:dyDescent="0.3">
      <c r="A28" s="41" t="s">
        <v>19</v>
      </c>
      <c r="B28" s="41"/>
      <c r="C28" s="28"/>
      <c r="D28" s="28"/>
      <c r="E28" s="29"/>
      <c r="F28" s="28"/>
      <c r="G28" s="42"/>
      <c r="H28" s="96" t="s">
        <v>19</v>
      </c>
      <c r="I28" s="97" t="s">
        <v>19</v>
      </c>
      <c r="J28" s="97"/>
      <c r="K28" s="98"/>
      <c r="L28" s="99"/>
      <c r="M28" s="100"/>
      <c r="N28" s="96"/>
      <c r="O28" s="99"/>
      <c r="P28" s="97"/>
      <c r="Q28" s="98"/>
      <c r="R28" s="99"/>
      <c r="S28" s="100"/>
      <c r="T28" s="101"/>
      <c r="U28" s="97"/>
      <c r="V28" s="97"/>
      <c r="W28" s="98"/>
      <c r="X28" s="99"/>
      <c r="Y28" s="102"/>
      <c r="Z28" s="96"/>
      <c r="AA28" s="99"/>
      <c r="AB28" s="97"/>
      <c r="AC28" s="103"/>
      <c r="AD28" s="99"/>
      <c r="AE28" s="30"/>
    </row>
    <row r="29" spans="1:31" s="31" customFormat="1" ht="18" customHeight="1" x14ac:dyDescent="0.3">
      <c r="A29" s="42" t="s">
        <v>48</v>
      </c>
      <c r="B29" s="42"/>
      <c r="C29" s="28"/>
      <c r="D29" s="28"/>
      <c r="E29" s="29"/>
      <c r="F29" s="28"/>
      <c r="G29" s="42"/>
      <c r="H29" s="96"/>
      <c r="I29" s="99"/>
      <c r="J29" s="97"/>
      <c r="K29" s="98"/>
      <c r="L29" s="99"/>
      <c r="M29" s="100"/>
      <c r="N29" s="96"/>
      <c r="O29" s="99"/>
      <c r="P29" s="97"/>
      <c r="Q29" s="98"/>
      <c r="R29" s="99"/>
      <c r="S29" s="100"/>
      <c r="T29" s="101"/>
      <c r="U29" s="99"/>
      <c r="V29" s="97"/>
      <c r="W29" s="98"/>
      <c r="X29" s="99"/>
      <c r="Y29" s="102"/>
      <c r="Z29" s="96"/>
      <c r="AA29" s="99"/>
      <c r="AB29" s="97"/>
      <c r="AC29" s="103"/>
      <c r="AD29" s="99"/>
      <c r="AE29" s="30"/>
    </row>
    <row r="30" spans="1:31" s="31" customFormat="1" ht="19.95" customHeight="1" x14ac:dyDescent="0.3">
      <c r="A30" s="192" t="s">
        <v>18</v>
      </c>
      <c r="B30" s="198"/>
      <c r="C30" s="196"/>
      <c r="D30" s="196"/>
      <c r="E30" s="196"/>
      <c r="F30" s="197"/>
      <c r="G30" s="105"/>
      <c r="H30" s="198" t="s">
        <v>49</v>
      </c>
      <c r="I30" s="196"/>
      <c r="J30" s="196"/>
      <c r="K30" s="196"/>
      <c r="L30" s="197"/>
      <c r="M30" s="105">
        <v>5.8</v>
      </c>
      <c r="N30" s="198" t="s">
        <v>49</v>
      </c>
      <c r="O30" s="196"/>
      <c r="P30" s="196"/>
      <c r="Q30" s="196"/>
      <c r="R30" s="197"/>
      <c r="S30" s="105">
        <v>5.9</v>
      </c>
      <c r="T30" s="196" t="s">
        <v>49</v>
      </c>
      <c r="U30" s="196"/>
      <c r="V30" s="196"/>
      <c r="W30" s="196"/>
      <c r="X30" s="197"/>
      <c r="Y30" s="105">
        <v>5.7</v>
      </c>
      <c r="Z30" s="198"/>
      <c r="AA30" s="196"/>
      <c r="AB30" s="196"/>
      <c r="AC30" s="196"/>
      <c r="AD30" s="197"/>
      <c r="AE30" s="110"/>
    </row>
    <row r="31" spans="1:31" s="31" customFormat="1" ht="19.95" customHeight="1" x14ac:dyDescent="0.3">
      <c r="A31" s="192"/>
      <c r="B31" s="195"/>
      <c r="C31" s="196"/>
      <c r="D31" s="196"/>
      <c r="E31" s="196"/>
      <c r="F31" s="197"/>
      <c r="G31" s="105"/>
      <c r="H31" s="195" t="s">
        <v>17</v>
      </c>
      <c r="I31" s="196"/>
      <c r="J31" s="196"/>
      <c r="K31" s="196"/>
      <c r="L31" s="197"/>
      <c r="M31" s="105">
        <v>3</v>
      </c>
      <c r="N31" s="195" t="s">
        <v>17</v>
      </c>
      <c r="O31" s="196"/>
      <c r="P31" s="196"/>
      <c r="Q31" s="196"/>
      <c r="R31" s="197"/>
      <c r="S31" s="105">
        <v>3</v>
      </c>
      <c r="T31" s="196" t="s">
        <v>17</v>
      </c>
      <c r="U31" s="196"/>
      <c r="V31" s="196"/>
      <c r="W31" s="196"/>
      <c r="X31" s="197"/>
      <c r="Y31" s="105">
        <v>3</v>
      </c>
      <c r="Z31" s="195"/>
      <c r="AA31" s="196"/>
      <c r="AB31" s="196"/>
      <c r="AC31" s="196"/>
      <c r="AD31" s="197"/>
      <c r="AE31" s="110"/>
    </row>
    <row r="32" spans="1:31" s="31" customFormat="1" ht="19.95" customHeight="1" x14ac:dyDescent="0.3">
      <c r="A32" s="192"/>
      <c r="B32" s="195"/>
      <c r="C32" s="196"/>
      <c r="D32" s="196"/>
      <c r="E32" s="196"/>
      <c r="F32" s="197"/>
      <c r="G32" s="105"/>
      <c r="H32" s="195" t="s">
        <v>16</v>
      </c>
      <c r="I32" s="196"/>
      <c r="J32" s="196"/>
      <c r="K32" s="196"/>
      <c r="L32" s="197"/>
      <c r="M32" s="105">
        <v>1.7</v>
      </c>
      <c r="N32" s="195" t="s">
        <v>16</v>
      </c>
      <c r="O32" s="196"/>
      <c r="P32" s="196"/>
      <c r="Q32" s="196"/>
      <c r="R32" s="197"/>
      <c r="S32" s="105">
        <v>1.7</v>
      </c>
      <c r="T32" s="196" t="s">
        <v>16</v>
      </c>
      <c r="U32" s="196"/>
      <c r="V32" s="196"/>
      <c r="W32" s="196"/>
      <c r="X32" s="197"/>
      <c r="Y32" s="105">
        <v>1.7</v>
      </c>
      <c r="Z32" s="195"/>
      <c r="AA32" s="196"/>
      <c r="AB32" s="196"/>
      <c r="AC32" s="196"/>
      <c r="AD32" s="197"/>
      <c r="AE32" s="110"/>
    </row>
    <row r="33" spans="1:41" s="31" customFormat="1" ht="19.95" customHeight="1" x14ac:dyDescent="0.3">
      <c r="A33" s="192"/>
      <c r="B33" s="195"/>
      <c r="C33" s="196"/>
      <c r="D33" s="196"/>
      <c r="E33" s="196"/>
      <c r="F33" s="197"/>
      <c r="G33" s="105"/>
      <c r="H33" s="195" t="s">
        <v>51</v>
      </c>
      <c r="I33" s="196"/>
      <c r="J33" s="196"/>
      <c r="K33" s="196"/>
      <c r="L33" s="197"/>
      <c r="M33" s="105">
        <v>0</v>
      </c>
      <c r="N33" s="195" t="s">
        <v>51</v>
      </c>
      <c r="O33" s="196"/>
      <c r="P33" s="196"/>
      <c r="Q33" s="196"/>
      <c r="R33" s="197"/>
      <c r="S33" s="105">
        <v>0</v>
      </c>
      <c r="T33" s="195" t="s">
        <v>51</v>
      </c>
      <c r="U33" s="196"/>
      <c r="V33" s="196"/>
      <c r="W33" s="196"/>
      <c r="X33" s="197"/>
      <c r="Y33" s="105">
        <v>0</v>
      </c>
      <c r="Z33" s="195"/>
      <c r="AA33" s="196"/>
      <c r="AB33" s="196"/>
      <c r="AC33" s="196"/>
      <c r="AD33" s="197"/>
      <c r="AE33" s="110"/>
    </row>
    <row r="34" spans="1:41" s="31" customFormat="1" ht="19.95" customHeight="1" x14ac:dyDescent="0.3">
      <c r="A34" s="192"/>
      <c r="B34" s="195"/>
      <c r="C34" s="196"/>
      <c r="D34" s="196"/>
      <c r="E34" s="196"/>
      <c r="F34" s="197"/>
      <c r="G34" s="105"/>
      <c r="H34" s="195" t="s">
        <v>15</v>
      </c>
      <c r="I34" s="196"/>
      <c r="J34" s="196"/>
      <c r="K34" s="196"/>
      <c r="L34" s="197"/>
      <c r="M34" s="105">
        <v>1</v>
      </c>
      <c r="N34" s="195" t="s">
        <v>15</v>
      </c>
      <c r="O34" s="196"/>
      <c r="P34" s="196"/>
      <c r="Q34" s="196"/>
      <c r="R34" s="197"/>
      <c r="S34" s="105">
        <v>0</v>
      </c>
      <c r="T34" s="196" t="s">
        <v>15</v>
      </c>
      <c r="U34" s="196"/>
      <c r="V34" s="196"/>
      <c r="W34" s="196"/>
      <c r="X34" s="197"/>
      <c r="Y34" s="105">
        <v>0</v>
      </c>
      <c r="Z34" s="195"/>
      <c r="AA34" s="196"/>
      <c r="AB34" s="196"/>
      <c r="AC34" s="196"/>
      <c r="AD34" s="197"/>
      <c r="AE34" s="110"/>
    </row>
    <row r="35" spans="1:41" s="31" customFormat="1" ht="19.95" customHeight="1" x14ac:dyDescent="0.3">
      <c r="A35" s="192"/>
      <c r="B35" s="195"/>
      <c r="C35" s="196"/>
      <c r="D35" s="196"/>
      <c r="E35" s="196"/>
      <c r="F35" s="197"/>
      <c r="G35" s="105"/>
      <c r="H35" s="195" t="s">
        <v>50</v>
      </c>
      <c r="I35" s="196"/>
      <c r="J35" s="196"/>
      <c r="K35" s="196"/>
      <c r="L35" s="197"/>
      <c r="M35" s="105">
        <v>2.6</v>
      </c>
      <c r="N35" s="195" t="s">
        <v>50</v>
      </c>
      <c r="O35" s="196"/>
      <c r="P35" s="196"/>
      <c r="Q35" s="196"/>
      <c r="R35" s="197"/>
      <c r="S35" s="105">
        <v>2.9</v>
      </c>
      <c r="T35" s="195" t="s">
        <v>50</v>
      </c>
      <c r="U35" s="196"/>
      <c r="V35" s="196"/>
      <c r="W35" s="196"/>
      <c r="X35" s="197"/>
      <c r="Y35" s="105">
        <v>3</v>
      </c>
      <c r="Z35" s="195"/>
      <c r="AA35" s="196"/>
      <c r="AB35" s="196"/>
      <c r="AC35" s="196"/>
      <c r="AD35" s="197"/>
      <c r="AE35" s="110"/>
    </row>
    <row r="36" spans="1:41" s="31" customFormat="1" ht="19.5" customHeight="1" x14ac:dyDescent="0.3">
      <c r="A36" s="192"/>
      <c r="B36" s="195"/>
      <c r="C36" s="196"/>
      <c r="D36" s="196"/>
      <c r="E36" s="196"/>
      <c r="F36" s="197"/>
      <c r="G36" s="106"/>
      <c r="H36" s="195" t="s">
        <v>14</v>
      </c>
      <c r="I36" s="196"/>
      <c r="J36" s="196"/>
      <c r="K36" s="196"/>
      <c r="L36" s="197"/>
      <c r="M36" s="106">
        <f>M30*68+M31*45+M32*25+M34*60+M35*75</f>
        <v>826.9</v>
      </c>
      <c r="N36" s="195" t="s">
        <v>14</v>
      </c>
      <c r="O36" s="196"/>
      <c r="P36" s="196"/>
      <c r="Q36" s="196"/>
      <c r="R36" s="197"/>
      <c r="S36" s="106">
        <f>S30*68+S31*45+S32*25+S34*60+S35*75</f>
        <v>796.2</v>
      </c>
      <c r="T36" s="196" t="s">
        <v>14</v>
      </c>
      <c r="U36" s="196"/>
      <c r="V36" s="196"/>
      <c r="W36" s="196"/>
      <c r="X36" s="197"/>
      <c r="Y36" s="106">
        <f>Y30*68+Y31*45+Y32*25+Y34*60+Y35*75</f>
        <v>790.1</v>
      </c>
      <c r="Z36" s="195"/>
      <c r="AA36" s="196"/>
      <c r="AB36" s="196"/>
      <c r="AC36" s="196"/>
      <c r="AD36" s="197"/>
      <c r="AE36" s="111"/>
    </row>
    <row r="37" spans="1:41" s="31" customFormat="1" ht="26.25" customHeight="1" x14ac:dyDescent="0.3">
      <c r="A37" s="34" t="s">
        <v>13</v>
      </c>
      <c r="B37" s="126"/>
      <c r="C37" s="35"/>
      <c r="D37" s="36"/>
      <c r="E37" s="37"/>
      <c r="F37" s="36"/>
      <c r="G37" s="47"/>
      <c r="H37" s="48" t="s">
        <v>13</v>
      </c>
      <c r="I37" s="34"/>
      <c r="J37" s="35"/>
      <c r="K37" s="36"/>
      <c r="L37" s="37"/>
      <c r="M37" s="47"/>
      <c r="N37" s="48" t="s">
        <v>13</v>
      </c>
      <c r="O37" s="34"/>
      <c r="P37" s="35"/>
      <c r="Q37" s="36"/>
      <c r="R37" s="37"/>
      <c r="S37" s="47"/>
      <c r="T37" s="44" t="s">
        <v>13</v>
      </c>
      <c r="U37" s="34"/>
      <c r="V37" s="35"/>
      <c r="W37" s="36"/>
      <c r="X37" s="37"/>
      <c r="Y37" s="44"/>
      <c r="Z37" s="48"/>
      <c r="AA37" s="34"/>
      <c r="AB37" s="35"/>
      <c r="AC37" s="36"/>
      <c r="AD37" s="37"/>
      <c r="AE37" s="33"/>
      <c r="AN37" s="38"/>
      <c r="AO37" s="32"/>
    </row>
    <row r="38" spans="1:41" s="31" customFormat="1" ht="24.75" customHeight="1" x14ac:dyDescent="0.3">
      <c r="A38" s="39" t="s">
        <v>12</v>
      </c>
      <c r="B38" s="38"/>
      <c r="H38" s="40"/>
      <c r="L38" s="40" t="s">
        <v>11</v>
      </c>
      <c r="M38" s="40"/>
      <c r="N38" s="40"/>
      <c r="R38" s="40"/>
      <c r="S38" s="40"/>
      <c r="T38" s="40" t="s">
        <v>10</v>
      </c>
      <c r="Y38" s="40"/>
      <c r="Z38" s="40" t="s">
        <v>9</v>
      </c>
      <c r="AD38" s="40"/>
      <c r="AE38" s="40"/>
    </row>
  </sheetData>
  <mergeCells count="77">
    <mergeCell ref="Z32:AD32"/>
    <mergeCell ref="B34:F34"/>
    <mergeCell ref="H34:L34"/>
    <mergeCell ref="N34:R34"/>
    <mergeCell ref="T34:X34"/>
    <mergeCell ref="Z34:AD34"/>
    <mergeCell ref="B33:F33"/>
    <mergeCell ref="H33:L33"/>
    <mergeCell ref="N33:R33"/>
    <mergeCell ref="T33:X33"/>
    <mergeCell ref="Z33:AD33"/>
    <mergeCell ref="Z36:AD36"/>
    <mergeCell ref="B35:F35"/>
    <mergeCell ref="H35:L35"/>
    <mergeCell ref="N35:R35"/>
    <mergeCell ref="T35:X35"/>
    <mergeCell ref="Z35:AD35"/>
    <mergeCell ref="A30:A36"/>
    <mergeCell ref="B30:F30"/>
    <mergeCell ref="H30:L30"/>
    <mergeCell ref="N30:R30"/>
    <mergeCell ref="T30:X30"/>
    <mergeCell ref="B32:F32"/>
    <mergeCell ref="H32:L32"/>
    <mergeCell ref="N32:R32"/>
    <mergeCell ref="T32:X32"/>
    <mergeCell ref="B36:F36"/>
    <mergeCell ref="H36:L36"/>
    <mergeCell ref="N36:R36"/>
    <mergeCell ref="T36:X36"/>
    <mergeCell ref="Z30:AD30"/>
    <mergeCell ref="B31:F31"/>
    <mergeCell ref="H31:L31"/>
    <mergeCell ref="N31:R31"/>
    <mergeCell ref="T31:X31"/>
    <mergeCell ref="Z31:AD31"/>
    <mergeCell ref="A15:A20"/>
    <mergeCell ref="B15:B20"/>
    <mergeCell ref="T15:T20"/>
    <mergeCell ref="Z15:Z20"/>
    <mergeCell ref="A8:A14"/>
    <mergeCell ref="B8:B14"/>
    <mergeCell ref="N8:N14"/>
    <mergeCell ref="N15:N20"/>
    <mergeCell ref="H15:H20"/>
    <mergeCell ref="A21:A24"/>
    <mergeCell ref="B21:B24"/>
    <mergeCell ref="Z21:Z24"/>
    <mergeCell ref="A25:A27"/>
    <mergeCell ref="B25:B27"/>
    <mergeCell ref="N21:N24"/>
    <mergeCell ref="N25:N27"/>
    <mergeCell ref="T21:T24"/>
    <mergeCell ref="T25:T27"/>
    <mergeCell ref="Z25:Z27"/>
    <mergeCell ref="H21:H24"/>
    <mergeCell ref="H25:H27"/>
    <mergeCell ref="A5:A7"/>
    <mergeCell ref="B5:B7"/>
    <mergeCell ref="T5:T7"/>
    <mergeCell ref="Z5:Z7"/>
    <mergeCell ref="N5:N7"/>
    <mergeCell ref="H5:H14"/>
    <mergeCell ref="T8:T14"/>
    <mergeCell ref="Z8:Z14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38"/>
  <sheetViews>
    <sheetView zoomScale="60" zoomScaleNormal="60" workbookViewId="0">
      <selection activeCell="AC25" sqref="AC25:AC27"/>
    </sheetView>
  </sheetViews>
  <sheetFormatPr defaultColWidth="9" defaultRowHeight="13.8" x14ac:dyDescent="0.3"/>
  <cols>
    <col min="1" max="31" width="7.77734375" style="25" customWidth="1"/>
    <col min="32" max="16384" width="9" style="15"/>
  </cols>
  <sheetData>
    <row r="1" spans="1:31" ht="24.6" x14ac:dyDescent="0.3">
      <c r="A1" s="159" t="s">
        <v>225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4"/>
      <c r="AE1" s="14"/>
    </row>
    <row r="2" spans="1:31" ht="21" x14ac:dyDescent="0.3">
      <c r="A2" s="81" t="s">
        <v>243</v>
      </c>
      <c r="B2" s="45"/>
      <c r="C2" s="45"/>
      <c r="D2" s="45"/>
      <c r="E2" s="45"/>
      <c r="F2" s="45"/>
      <c r="G2" s="45"/>
      <c r="H2" s="45"/>
      <c r="I2" s="16"/>
      <c r="J2" s="16"/>
      <c r="K2" s="16"/>
      <c r="L2" s="16"/>
      <c r="M2" s="16"/>
      <c r="N2" s="16"/>
      <c r="O2" s="16" t="s">
        <v>46</v>
      </c>
      <c r="P2" s="16"/>
      <c r="Q2" s="16"/>
      <c r="R2" s="16"/>
      <c r="S2" s="16"/>
      <c r="T2" s="16"/>
      <c r="U2" s="161" t="s">
        <v>47</v>
      </c>
      <c r="V2" s="161"/>
      <c r="W2" s="161"/>
      <c r="X2" s="161"/>
      <c r="Y2" s="161"/>
      <c r="Z2" s="161"/>
      <c r="AA2" s="161"/>
      <c r="AB2" s="161"/>
      <c r="AC2" s="161"/>
      <c r="AD2" s="161"/>
      <c r="AE2" s="17"/>
    </row>
    <row r="3" spans="1:31" ht="16.2" x14ac:dyDescent="0.3">
      <c r="A3" s="49" t="s">
        <v>22</v>
      </c>
      <c r="B3" s="162">
        <f>萬新葷菜單!A13</f>
        <v>45943</v>
      </c>
      <c r="C3" s="163"/>
      <c r="D3" s="163"/>
      <c r="E3" s="164">
        <f>B3</f>
        <v>45943</v>
      </c>
      <c r="F3" s="164"/>
      <c r="G3" s="165"/>
      <c r="H3" s="166">
        <f>萬新葷菜單!A14</f>
        <v>45944</v>
      </c>
      <c r="I3" s="163"/>
      <c r="J3" s="163"/>
      <c r="K3" s="167">
        <f>H3</f>
        <v>45944</v>
      </c>
      <c r="L3" s="167"/>
      <c r="M3" s="168"/>
      <c r="N3" s="166">
        <f>萬新葷菜單!A15</f>
        <v>45945</v>
      </c>
      <c r="O3" s="163"/>
      <c r="P3" s="163"/>
      <c r="Q3" s="167">
        <f>N3</f>
        <v>45945</v>
      </c>
      <c r="R3" s="167"/>
      <c r="S3" s="168"/>
      <c r="T3" s="163">
        <f>萬新葷菜單!A16</f>
        <v>45946</v>
      </c>
      <c r="U3" s="163"/>
      <c r="V3" s="163"/>
      <c r="W3" s="167">
        <f>T3</f>
        <v>45946</v>
      </c>
      <c r="X3" s="167"/>
      <c r="Y3" s="168"/>
      <c r="Z3" s="166">
        <f>萬新葷菜單!A17</f>
        <v>45947</v>
      </c>
      <c r="AA3" s="163"/>
      <c r="AB3" s="163"/>
      <c r="AC3" s="167">
        <f>Z3</f>
        <v>45947</v>
      </c>
      <c r="AD3" s="167"/>
      <c r="AE3" s="200"/>
    </row>
    <row r="4" spans="1:31" s="22" customFormat="1" ht="16.2" x14ac:dyDescent="0.3">
      <c r="A4" s="50" t="s">
        <v>23</v>
      </c>
      <c r="B4" s="113" t="s">
        <v>24</v>
      </c>
      <c r="C4" s="19" t="s">
        <v>25</v>
      </c>
      <c r="D4" s="20" t="s">
        <v>26</v>
      </c>
      <c r="E4" s="19" t="s">
        <v>27</v>
      </c>
      <c r="F4" s="19" t="s">
        <v>28</v>
      </c>
      <c r="G4" s="51" t="s">
        <v>39</v>
      </c>
      <c r="H4" s="46" t="s">
        <v>29</v>
      </c>
      <c r="I4" s="19" t="s">
        <v>25</v>
      </c>
      <c r="J4" s="20" t="s">
        <v>26</v>
      </c>
      <c r="K4" s="56" t="s">
        <v>27</v>
      </c>
      <c r="L4" s="122" t="s">
        <v>28</v>
      </c>
      <c r="M4" s="51" t="s">
        <v>40</v>
      </c>
      <c r="N4" s="46" t="s">
        <v>29</v>
      </c>
      <c r="O4" s="19" t="s">
        <v>25</v>
      </c>
      <c r="P4" s="20" t="s">
        <v>26</v>
      </c>
      <c r="Q4" s="56" t="s">
        <v>27</v>
      </c>
      <c r="R4" s="56" t="s">
        <v>30</v>
      </c>
      <c r="S4" s="120" t="s">
        <v>40</v>
      </c>
      <c r="T4" s="43" t="s">
        <v>29</v>
      </c>
      <c r="U4" s="19" t="s">
        <v>25</v>
      </c>
      <c r="V4" s="20" t="s">
        <v>26</v>
      </c>
      <c r="W4" s="56" t="s">
        <v>27</v>
      </c>
      <c r="X4" s="56" t="s">
        <v>30</v>
      </c>
      <c r="Y4" s="51" t="s">
        <v>40</v>
      </c>
      <c r="Z4" s="46" t="s">
        <v>29</v>
      </c>
      <c r="AA4" s="19" t="s">
        <v>25</v>
      </c>
      <c r="AB4" s="20" t="s">
        <v>26</v>
      </c>
      <c r="AC4" s="56" t="s">
        <v>27</v>
      </c>
      <c r="AD4" s="56" t="s">
        <v>30</v>
      </c>
      <c r="AE4" s="121" t="s">
        <v>41</v>
      </c>
    </row>
    <row r="5" spans="1:31" s="22" customFormat="1" ht="16.2" customHeight="1" x14ac:dyDescent="0.3">
      <c r="A5" s="156" t="s">
        <v>35</v>
      </c>
      <c r="B5" s="201" t="str">
        <f>萬新葷菜單!C13</f>
        <v>白米飯</v>
      </c>
      <c r="C5" s="70" t="s">
        <v>126</v>
      </c>
      <c r="D5" s="127">
        <v>110</v>
      </c>
      <c r="E5" s="231">
        <f t="shared" ref="E5" si="0">D5*340/1000</f>
        <v>37.4</v>
      </c>
      <c r="F5" s="127" t="s">
        <v>208</v>
      </c>
      <c r="G5" s="55"/>
      <c r="H5" s="216" t="str">
        <f>萬新葷菜單!D14</f>
        <v>炒烏龍麵</v>
      </c>
      <c r="I5" s="138" t="s">
        <v>162</v>
      </c>
      <c r="J5" s="127">
        <v>165</v>
      </c>
      <c r="K5" s="231">
        <f t="shared" ref="K5:K11" si="1">J5*340/1000</f>
        <v>56.1</v>
      </c>
      <c r="L5" s="127" t="s">
        <v>208</v>
      </c>
      <c r="M5" s="55"/>
      <c r="N5" s="204" t="str">
        <f>萬新葷菜單!C15</f>
        <v>小米飯</v>
      </c>
      <c r="O5" s="62" t="s">
        <v>127</v>
      </c>
      <c r="P5" s="127">
        <v>73</v>
      </c>
      <c r="Q5" s="231">
        <f t="shared" ref="Q5:Q6" si="2">P5*340/1000</f>
        <v>24.82</v>
      </c>
      <c r="R5" s="127" t="s">
        <v>208</v>
      </c>
      <c r="S5" s="55"/>
      <c r="T5" s="204" t="str">
        <f>萬新葷菜單!C16</f>
        <v>芝麻米飯</v>
      </c>
      <c r="U5" s="62" t="s">
        <v>127</v>
      </c>
      <c r="V5" s="127">
        <v>110</v>
      </c>
      <c r="W5" s="231">
        <f t="shared" ref="W5" si="3">V5*340/1000</f>
        <v>37.4</v>
      </c>
      <c r="X5" s="127" t="s">
        <v>208</v>
      </c>
      <c r="Y5" s="54"/>
      <c r="Z5" s="204" t="str">
        <f>萬新葷菜單!C17</f>
        <v>海苔飯</v>
      </c>
      <c r="AA5" s="62" t="s">
        <v>127</v>
      </c>
      <c r="AB5" s="127">
        <v>110</v>
      </c>
      <c r="AC5" s="231">
        <f t="shared" ref="AC5" si="4">AB5*340/1000</f>
        <v>37.4</v>
      </c>
      <c r="AD5" s="127" t="s">
        <v>208</v>
      </c>
      <c r="AE5" s="21"/>
    </row>
    <row r="6" spans="1:31" s="22" customFormat="1" ht="16.2" x14ac:dyDescent="0.3">
      <c r="A6" s="157"/>
      <c r="B6" s="202"/>
      <c r="C6" s="70"/>
      <c r="D6" s="127"/>
      <c r="E6" s="127"/>
      <c r="F6" s="127"/>
      <c r="G6" s="55"/>
      <c r="H6" s="217"/>
      <c r="I6" s="138" t="s">
        <v>163</v>
      </c>
      <c r="J6" s="127">
        <v>45</v>
      </c>
      <c r="K6" s="231">
        <f t="shared" si="1"/>
        <v>15.3</v>
      </c>
      <c r="L6" s="127" t="s">
        <v>210</v>
      </c>
      <c r="M6" s="55"/>
      <c r="N6" s="205"/>
      <c r="O6" s="62" t="s">
        <v>165</v>
      </c>
      <c r="P6" s="127">
        <v>37</v>
      </c>
      <c r="Q6" s="231">
        <f t="shared" si="2"/>
        <v>12.58</v>
      </c>
      <c r="R6" s="127" t="s">
        <v>208</v>
      </c>
      <c r="S6" s="55"/>
      <c r="T6" s="205"/>
      <c r="U6" s="62" t="s">
        <v>169</v>
      </c>
      <c r="V6" s="127">
        <v>1</v>
      </c>
      <c r="W6" s="127">
        <v>1</v>
      </c>
      <c r="X6" s="127" t="s">
        <v>208</v>
      </c>
      <c r="Y6" s="54"/>
      <c r="Z6" s="205"/>
      <c r="AA6" s="62" t="s">
        <v>174</v>
      </c>
      <c r="AB6" s="127">
        <v>1</v>
      </c>
      <c r="AC6" s="127">
        <v>1</v>
      </c>
      <c r="AD6" s="127" t="s">
        <v>208</v>
      </c>
      <c r="AE6" s="21"/>
    </row>
    <row r="7" spans="1:31" s="22" customFormat="1" ht="16.2" x14ac:dyDescent="0.3">
      <c r="A7" s="158"/>
      <c r="B7" s="203"/>
      <c r="C7" s="70"/>
      <c r="D7" s="127"/>
      <c r="E7" s="127"/>
      <c r="F7" s="127"/>
      <c r="G7" s="55"/>
      <c r="H7" s="217"/>
      <c r="I7" s="138" t="s">
        <v>139</v>
      </c>
      <c r="J7" s="127">
        <v>10</v>
      </c>
      <c r="K7" s="231">
        <f t="shared" si="1"/>
        <v>3.4</v>
      </c>
      <c r="L7" s="127" t="s">
        <v>214</v>
      </c>
      <c r="M7" s="55"/>
      <c r="N7" s="212"/>
      <c r="O7" s="62"/>
      <c r="P7" s="127"/>
      <c r="Q7" s="127"/>
      <c r="R7" s="127"/>
      <c r="S7" s="55"/>
      <c r="T7" s="212"/>
      <c r="U7" s="62"/>
      <c r="V7" s="127"/>
      <c r="W7" s="127"/>
      <c r="X7" s="127"/>
      <c r="Y7" s="54"/>
      <c r="Z7" s="212"/>
      <c r="AA7" s="62"/>
      <c r="AB7" s="127"/>
      <c r="AC7" s="127"/>
      <c r="AD7" s="127"/>
      <c r="AE7" s="21"/>
    </row>
    <row r="8" spans="1:31" s="25" customFormat="1" ht="16.5" customHeight="1" x14ac:dyDescent="0.3">
      <c r="A8" s="156" t="s">
        <v>34</v>
      </c>
      <c r="B8" s="210" t="str">
        <f>萬新葷菜單!D13</f>
        <v>香酥魚排×1</v>
      </c>
      <c r="C8" s="70" t="s">
        <v>158</v>
      </c>
      <c r="D8" s="127">
        <v>75</v>
      </c>
      <c r="E8" s="231">
        <f t="shared" ref="E8" si="5">D8*340/1000</f>
        <v>25.5</v>
      </c>
      <c r="F8" s="127" t="s">
        <v>210</v>
      </c>
      <c r="G8" s="82"/>
      <c r="H8" s="217"/>
      <c r="I8" s="70" t="s">
        <v>130</v>
      </c>
      <c r="J8" s="127">
        <v>10</v>
      </c>
      <c r="K8" s="231">
        <f t="shared" si="1"/>
        <v>3.4</v>
      </c>
      <c r="L8" s="127" t="s">
        <v>208</v>
      </c>
      <c r="M8" s="72"/>
      <c r="N8" s="205" t="str">
        <f>萬新葷菜單!D15</f>
        <v>薑汁燒肉</v>
      </c>
      <c r="O8" s="62" t="s">
        <v>166</v>
      </c>
      <c r="P8" s="127">
        <v>70</v>
      </c>
      <c r="Q8" s="231">
        <f t="shared" ref="Q8:Q10" si="6">P8*340/1000</f>
        <v>23.8</v>
      </c>
      <c r="R8" s="127" t="s">
        <v>210</v>
      </c>
      <c r="S8" s="67"/>
      <c r="T8" s="215" t="str">
        <f>萬新葷菜單!D16</f>
        <v>鹽酥魚丁</v>
      </c>
      <c r="U8" s="62" t="s">
        <v>170</v>
      </c>
      <c r="V8" s="127">
        <v>140</v>
      </c>
      <c r="W8" s="231">
        <f t="shared" ref="W8:W9" si="7">V8*340/1000</f>
        <v>47.6</v>
      </c>
      <c r="X8" s="127" t="s">
        <v>214</v>
      </c>
      <c r="Y8" s="68"/>
      <c r="Z8" s="215" t="str">
        <f>萬新葷菜單!D17</f>
        <v>可樂滷豬腳</v>
      </c>
      <c r="AA8" s="62" t="s">
        <v>217</v>
      </c>
      <c r="AB8" s="127">
        <v>50</v>
      </c>
      <c r="AC8" s="231">
        <f t="shared" ref="AC8:AC11" si="8">AB8*340/1000</f>
        <v>17</v>
      </c>
      <c r="AD8" s="127" t="s">
        <v>210</v>
      </c>
      <c r="AE8" s="52"/>
    </row>
    <row r="9" spans="1:31" s="25" customFormat="1" ht="16.2" x14ac:dyDescent="0.3">
      <c r="A9" s="157"/>
      <c r="B9" s="202"/>
      <c r="C9" s="70"/>
      <c r="D9" s="127"/>
      <c r="E9" s="127"/>
      <c r="F9" s="127"/>
      <c r="G9" s="82"/>
      <c r="H9" s="217"/>
      <c r="I9" s="70" t="s">
        <v>140</v>
      </c>
      <c r="J9" s="127">
        <v>40</v>
      </c>
      <c r="K9" s="231">
        <f t="shared" si="1"/>
        <v>13.6</v>
      </c>
      <c r="L9" s="127" t="s">
        <v>208</v>
      </c>
      <c r="M9" s="69"/>
      <c r="N9" s="205"/>
      <c r="O9" s="62" t="s">
        <v>130</v>
      </c>
      <c r="P9" s="127">
        <v>30</v>
      </c>
      <c r="Q9" s="231">
        <f t="shared" si="6"/>
        <v>10.199999999999999</v>
      </c>
      <c r="R9" s="127" t="s">
        <v>208</v>
      </c>
      <c r="S9" s="67"/>
      <c r="T9" s="205"/>
      <c r="U9" s="62" t="s">
        <v>155</v>
      </c>
      <c r="V9" s="127">
        <v>30</v>
      </c>
      <c r="W9" s="231">
        <f t="shared" si="7"/>
        <v>10.199999999999999</v>
      </c>
      <c r="X9" s="127" t="s">
        <v>208</v>
      </c>
      <c r="Y9" s="68"/>
      <c r="Z9" s="205"/>
      <c r="AA9" s="62" t="s">
        <v>175</v>
      </c>
      <c r="AB9" s="127">
        <v>35</v>
      </c>
      <c r="AC9" s="231">
        <f t="shared" si="8"/>
        <v>11.9</v>
      </c>
      <c r="AD9" s="127" t="s">
        <v>210</v>
      </c>
      <c r="AE9" s="52"/>
    </row>
    <row r="10" spans="1:31" s="25" customFormat="1" ht="16.2" x14ac:dyDescent="0.3">
      <c r="A10" s="157"/>
      <c r="B10" s="202"/>
      <c r="C10" s="70"/>
      <c r="D10" s="127"/>
      <c r="E10" s="127"/>
      <c r="F10" s="127"/>
      <c r="G10" s="82"/>
      <c r="H10" s="217"/>
      <c r="I10" s="70" t="s">
        <v>138</v>
      </c>
      <c r="J10" s="127">
        <v>5</v>
      </c>
      <c r="K10" s="231">
        <f t="shared" si="1"/>
        <v>1.7</v>
      </c>
      <c r="L10" s="127" t="s">
        <v>214</v>
      </c>
      <c r="M10" s="69"/>
      <c r="N10" s="205"/>
      <c r="O10" s="62" t="s">
        <v>139</v>
      </c>
      <c r="P10" s="127">
        <v>7</v>
      </c>
      <c r="Q10" s="231">
        <f t="shared" si="6"/>
        <v>2.38</v>
      </c>
      <c r="R10" s="127" t="s">
        <v>214</v>
      </c>
      <c r="S10" s="67"/>
      <c r="T10" s="205"/>
      <c r="U10" s="62"/>
      <c r="V10" s="127"/>
      <c r="W10" s="127"/>
      <c r="X10" s="127"/>
      <c r="Y10" s="68"/>
      <c r="Z10" s="205"/>
      <c r="AA10" s="62" t="s">
        <v>139</v>
      </c>
      <c r="AB10" s="127">
        <v>15</v>
      </c>
      <c r="AC10" s="231">
        <f t="shared" si="8"/>
        <v>5.0999999999999996</v>
      </c>
      <c r="AD10" s="127" t="s">
        <v>214</v>
      </c>
      <c r="AE10" s="52"/>
    </row>
    <row r="11" spans="1:31" s="25" customFormat="1" ht="16.2" x14ac:dyDescent="0.3">
      <c r="A11" s="157"/>
      <c r="B11" s="202"/>
      <c r="C11" s="70"/>
      <c r="D11" s="127"/>
      <c r="E11" s="127"/>
      <c r="F11" s="127"/>
      <c r="G11" s="82"/>
      <c r="H11" s="217"/>
      <c r="I11" s="70"/>
      <c r="J11" s="127"/>
      <c r="K11" s="231"/>
      <c r="L11" s="127"/>
      <c r="M11" s="69"/>
      <c r="N11" s="205"/>
      <c r="O11" s="62"/>
      <c r="P11" s="127"/>
      <c r="Q11" s="127"/>
      <c r="R11" s="127"/>
      <c r="S11" s="69"/>
      <c r="T11" s="205"/>
      <c r="U11" s="62"/>
      <c r="V11" s="127"/>
      <c r="W11" s="127"/>
      <c r="X11" s="127"/>
      <c r="Y11" s="68"/>
      <c r="Z11" s="205"/>
      <c r="AA11" s="62" t="s">
        <v>143</v>
      </c>
      <c r="AB11" s="127">
        <v>37</v>
      </c>
      <c r="AC11" s="231">
        <f t="shared" si="8"/>
        <v>12.58</v>
      </c>
      <c r="AD11" s="127" t="s">
        <v>208</v>
      </c>
      <c r="AE11" s="52"/>
    </row>
    <row r="12" spans="1:31" s="25" customFormat="1" ht="16.2" x14ac:dyDescent="0.3">
      <c r="A12" s="157"/>
      <c r="B12" s="202"/>
      <c r="C12" s="70"/>
      <c r="D12" s="127"/>
      <c r="E12" s="127"/>
      <c r="F12" s="127"/>
      <c r="G12" s="83"/>
      <c r="H12" s="217"/>
      <c r="I12" s="70"/>
      <c r="J12" s="127"/>
      <c r="K12" s="127"/>
      <c r="L12" s="127"/>
      <c r="M12" s="69"/>
      <c r="N12" s="205"/>
      <c r="O12" s="62"/>
      <c r="P12" s="127"/>
      <c r="Q12" s="127"/>
      <c r="R12" s="127"/>
      <c r="S12" s="69"/>
      <c r="T12" s="205"/>
      <c r="U12" s="62"/>
      <c r="V12" s="127"/>
      <c r="W12" s="127"/>
      <c r="X12" s="127"/>
      <c r="Y12" s="68"/>
      <c r="Z12" s="205"/>
      <c r="AA12" s="62"/>
      <c r="AB12" s="127"/>
      <c r="AC12" s="127"/>
      <c r="AD12" s="127"/>
      <c r="AE12" s="52"/>
    </row>
    <row r="13" spans="1:31" s="25" customFormat="1" ht="15.75" customHeight="1" x14ac:dyDescent="0.3">
      <c r="A13" s="157"/>
      <c r="B13" s="202"/>
      <c r="C13" s="70"/>
      <c r="D13" s="127"/>
      <c r="E13" s="127"/>
      <c r="F13" s="127"/>
      <c r="G13" s="83"/>
      <c r="H13" s="217"/>
      <c r="I13" s="70"/>
      <c r="J13" s="127"/>
      <c r="K13" s="127"/>
      <c r="L13" s="127"/>
      <c r="M13" s="69"/>
      <c r="N13" s="205"/>
      <c r="O13" s="62"/>
      <c r="P13" s="127"/>
      <c r="Q13" s="127"/>
      <c r="R13" s="127"/>
      <c r="S13" s="69"/>
      <c r="T13" s="205"/>
      <c r="U13" s="62"/>
      <c r="V13" s="127"/>
      <c r="W13" s="127"/>
      <c r="X13" s="127"/>
      <c r="Y13" s="68"/>
      <c r="Z13" s="205"/>
      <c r="AA13" s="62"/>
      <c r="AB13" s="127"/>
      <c r="AC13" s="127"/>
      <c r="AD13" s="127"/>
      <c r="AE13" s="52"/>
    </row>
    <row r="14" spans="1:31" s="25" customFormat="1" ht="16.2" x14ac:dyDescent="0.3">
      <c r="A14" s="158"/>
      <c r="B14" s="203"/>
      <c r="C14" s="70"/>
      <c r="D14" s="127"/>
      <c r="E14" s="127"/>
      <c r="F14" s="127"/>
      <c r="G14" s="83"/>
      <c r="H14" s="218"/>
      <c r="I14" s="70"/>
      <c r="J14" s="127"/>
      <c r="K14" s="127"/>
      <c r="L14" s="127"/>
      <c r="M14" s="69"/>
      <c r="N14" s="206"/>
      <c r="O14" s="62"/>
      <c r="P14" s="127"/>
      <c r="Q14" s="127"/>
      <c r="R14" s="127"/>
      <c r="S14" s="69"/>
      <c r="T14" s="206"/>
      <c r="U14" s="62"/>
      <c r="V14" s="127"/>
      <c r="W14" s="127"/>
      <c r="X14" s="127"/>
      <c r="Y14" s="68"/>
      <c r="Z14" s="206"/>
      <c r="AA14" s="62"/>
      <c r="AB14" s="127"/>
      <c r="AC14" s="127"/>
      <c r="AD14" s="127"/>
      <c r="AE14" s="52"/>
    </row>
    <row r="15" spans="1:31" s="25" customFormat="1" ht="15.75" customHeight="1" x14ac:dyDescent="0.3">
      <c r="A15" s="182" t="s">
        <v>31</v>
      </c>
      <c r="B15" s="210" t="str">
        <f>萬新葷菜單!E13</f>
        <v>紅蘿蔔炒蛋</v>
      </c>
      <c r="C15" s="70" t="s">
        <v>139</v>
      </c>
      <c r="D15" s="127">
        <v>40</v>
      </c>
      <c r="E15" s="231">
        <f t="shared" ref="E15:E16" si="9">D15*340/1000</f>
        <v>13.6</v>
      </c>
      <c r="F15" s="127" t="s">
        <v>214</v>
      </c>
      <c r="G15" s="83"/>
      <c r="H15" s="216" t="str">
        <f>萬新葷菜單!E14</f>
        <v>日式佃煮</v>
      </c>
      <c r="I15" s="70" t="s">
        <v>142</v>
      </c>
      <c r="J15" s="127">
        <v>60</v>
      </c>
      <c r="K15" s="231">
        <f t="shared" ref="K15:K19" si="10">J15*340/1000</f>
        <v>20.399999999999999</v>
      </c>
      <c r="L15" s="127" t="s">
        <v>210</v>
      </c>
      <c r="M15" s="69"/>
      <c r="N15" s="207" t="str">
        <f>萬新葷菜單!E15</f>
        <v>蜜汁油腐丁</v>
      </c>
      <c r="O15" s="62" t="s">
        <v>167</v>
      </c>
      <c r="P15" s="127">
        <v>55</v>
      </c>
      <c r="Q15" s="231">
        <f t="shared" ref="Q15" si="11">P15*340/1000</f>
        <v>18.7</v>
      </c>
      <c r="R15" s="127" t="s">
        <v>208</v>
      </c>
      <c r="S15" s="69"/>
      <c r="T15" s="204" t="str">
        <f>萬新葷菜單!E16</f>
        <v>白菜肉羹</v>
      </c>
      <c r="U15" s="62" t="s">
        <v>171</v>
      </c>
      <c r="V15" s="127">
        <v>60</v>
      </c>
      <c r="W15" s="231">
        <f t="shared" ref="W15:W16" si="12">V15*340/1000</f>
        <v>20.399999999999999</v>
      </c>
      <c r="X15" s="127" t="s">
        <v>208</v>
      </c>
      <c r="Y15" s="68"/>
      <c r="Z15" s="204" t="str">
        <f>萬新葷菜單!E17</f>
        <v>嫩炒海帶跟</v>
      </c>
      <c r="AA15" s="62" t="s">
        <v>163</v>
      </c>
      <c r="AB15" s="127">
        <v>10</v>
      </c>
      <c r="AC15" s="231">
        <f t="shared" ref="AC15:AC17" si="13">AB15*340/1000</f>
        <v>3.4</v>
      </c>
      <c r="AD15" s="127" t="s">
        <v>210</v>
      </c>
      <c r="AE15" s="52"/>
    </row>
    <row r="16" spans="1:31" s="25" customFormat="1" ht="16.5" customHeight="1" x14ac:dyDescent="0.3">
      <c r="A16" s="157"/>
      <c r="B16" s="202"/>
      <c r="C16" s="70" t="s">
        <v>132</v>
      </c>
      <c r="D16" s="127">
        <v>55</v>
      </c>
      <c r="E16" s="231">
        <f t="shared" si="9"/>
        <v>18.7</v>
      </c>
      <c r="F16" s="127" t="s">
        <v>214</v>
      </c>
      <c r="G16" s="84"/>
      <c r="H16" s="217"/>
      <c r="I16" s="70" t="s">
        <v>137</v>
      </c>
      <c r="J16" s="127">
        <v>5</v>
      </c>
      <c r="K16" s="231">
        <f t="shared" si="10"/>
        <v>1.7</v>
      </c>
      <c r="L16" s="127" t="s">
        <v>214</v>
      </c>
      <c r="M16" s="69"/>
      <c r="N16" s="208"/>
      <c r="O16" s="62"/>
      <c r="P16" s="127"/>
      <c r="Q16" s="127"/>
      <c r="R16" s="127"/>
      <c r="S16" s="69"/>
      <c r="T16" s="205"/>
      <c r="U16" s="62" t="s">
        <v>163</v>
      </c>
      <c r="V16" s="127">
        <v>18</v>
      </c>
      <c r="W16" s="231">
        <f t="shared" si="12"/>
        <v>6.12</v>
      </c>
      <c r="X16" s="127" t="s">
        <v>210</v>
      </c>
      <c r="Y16" s="65"/>
      <c r="Z16" s="205"/>
      <c r="AA16" s="62" t="s">
        <v>176</v>
      </c>
      <c r="AB16" s="127">
        <v>15</v>
      </c>
      <c r="AC16" s="231">
        <f t="shared" si="13"/>
        <v>5.0999999999999996</v>
      </c>
      <c r="AD16" s="127" t="s">
        <v>208</v>
      </c>
      <c r="AE16" s="53"/>
    </row>
    <row r="17" spans="1:31" s="25" customFormat="1" ht="16.2" x14ac:dyDescent="0.3">
      <c r="A17" s="157"/>
      <c r="B17" s="202"/>
      <c r="C17" s="70"/>
      <c r="D17" s="127"/>
      <c r="E17" s="127"/>
      <c r="F17" s="127"/>
      <c r="G17" s="85"/>
      <c r="H17" s="217"/>
      <c r="I17" s="70" t="s">
        <v>143</v>
      </c>
      <c r="J17" s="127">
        <v>30</v>
      </c>
      <c r="K17" s="231">
        <f t="shared" si="10"/>
        <v>10.199999999999999</v>
      </c>
      <c r="L17" s="127" t="s">
        <v>208</v>
      </c>
      <c r="M17" s="69"/>
      <c r="N17" s="208"/>
      <c r="O17" s="62"/>
      <c r="P17" s="127"/>
      <c r="Q17" s="127"/>
      <c r="R17" s="127"/>
      <c r="S17" s="69"/>
      <c r="T17" s="205"/>
      <c r="U17" s="62" t="s">
        <v>172</v>
      </c>
      <c r="V17" s="127">
        <v>1</v>
      </c>
      <c r="W17" s="127">
        <v>1</v>
      </c>
      <c r="X17" s="127" t="s">
        <v>208</v>
      </c>
      <c r="Y17" s="65"/>
      <c r="Z17" s="205"/>
      <c r="AA17" s="62" t="s">
        <v>177</v>
      </c>
      <c r="AB17" s="127">
        <v>45</v>
      </c>
      <c r="AC17" s="231">
        <f t="shared" si="13"/>
        <v>15.3</v>
      </c>
      <c r="AD17" s="127" t="s">
        <v>208</v>
      </c>
      <c r="AE17" s="53"/>
    </row>
    <row r="18" spans="1:31" s="25" customFormat="1" ht="16.2" x14ac:dyDescent="0.3">
      <c r="A18" s="157"/>
      <c r="B18" s="202"/>
      <c r="C18" s="70"/>
      <c r="D18" s="127"/>
      <c r="E18" s="127"/>
      <c r="F18" s="127"/>
      <c r="G18" s="83"/>
      <c r="H18" s="217"/>
      <c r="I18" s="70" t="s">
        <v>183</v>
      </c>
      <c r="J18" s="127">
        <v>15</v>
      </c>
      <c r="K18" s="231">
        <f t="shared" si="10"/>
        <v>5.0999999999999996</v>
      </c>
      <c r="L18" s="127" t="s">
        <v>214</v>
      </c>
      <c r="M18" s="69"/>
      <c r="N18" s="208"/>
      <c r="O18" s="62"/>
      <c r="P18" s="127"/>
      <c r="Q18" s="127"/>
      <c r="R18" s="127"/>
      <c r="S18" s="69"/>
      <c r="T18" s="205"/>
      <c r="U18" s="62" t="s">
        <v>139</v>
      </c>
      <c r="V18" s="127">
        <v>5</v>
      </c>
      <c r="W18" s="231">
        <f t="shared" ref="W18" si="14">V18*340/1000</f>
        <v>1.7</v>
      </c>
      <c r="X18" s="127" t="s">
        <v>214</v>
      </c>
      <c r="Y18" s="65"/>
      <c r="Z18" s="205"/>
      <c r="AA18" s="62"/>
      <c r="AB18" s="127"/>
      <c r="AC18" s="127"/>
      <c r="AD18" s="127"/>
      <c r="AE18" s="53"/>
    </row>
    <row r="19" spans="1:31" s="25" customFormat="1" ht="16.2" x14ac:dyDescent="0.3">
      <c r="A19" s="157"/>
      <c r="B19" s="202"/>
      <c r="C19" s="70"/>
      <c r="D19" s="127"/>
      <c r="E19" s="127"/>
      <c r="F19" s="127"/>
      <c r="G19" s="83"/>
      <c r="H19" s="217"/>
      <c r="I19" s="70" t="s">
        <v>232</v>
      </c>
      <c r="J19" s="127">
        <v>1</v>
      </c>
      <c r="K19" s="231">
        <f t="shared" si="10"/>
        <v>0.34</v>
      </c>
      <c r="L19" s="127" t="s">
        <v>208</v>
      </c>
      <c r="M19" s="69"/>
      <c r="N19" s="208"/>
      <c r="O19" s="62"/>
      <c r="P19" s="127"/>
      <c r="Q19" s="127"/>
      <c r="R19" s="127"/>
      <c r="S19" s="69"/>
      <c r="T19" s="205"/>
      <c r="U19" s="62"/>
      <c r="V19" s="127"/>
      <c r="W19" s="127"/>
      <c r="X19" s="127"/>
      <c r="Y19" s="65"/>
      <c r="Z19" s="205"/>
      <c r="AA19" s="62"/>
      <c r="AB19" s="127"/>
      <c r="AC19" s="127"/>
      <c r="AD19" s="127"/>
      <c r="AE19" s="53"/>
    </row>
    <row r="20" spans="1:31" s="25" customFormat="1" ht="16.2" x14ac:dyDescent="0.3">
      <c r="A20" s="158"/>
      <c r="B20" s="203"/>
      <c r="C20" s="70"/>
      <c r="D20" s="127"/>
      <c r="E20" s="127"/>
      <c r="F20" s="127"/>
      <c r="G20" s="83"/>
      <c r="H20" s="219"/>
      <c r="I20" s="70"/>
      <c r="J20" s="127"/>
      <c r="K20" s="127"/>
      <c r="L20" s="127"/>
      <c r="M20" s="69"/>
      <c r="N20" s="209"/>
      <c r="O20" s="62"/>
      <c r="P20" s="127"/>
      <c r="Q20" s="127"/>
      <c r="R20" s="127"/>
      <c r="S20" s="69"/>
      <c r="T20" s="212"/>
      <c r="U20" s="62"/>
      <c r="V20" s="127"/>
      <c r="W20" s="127"/>
      <c r="X20" s="127"/>
      <c r="Y20" s="65"/>
      <c r="Z20" s="212"/>
      <c r="AA20" s="62"/>
      <c r="AB20" s="127"/>
      <c r="AC20" s="127"/>
      <c r="AD20" s="127"/>
      <c r="AE20" s="53"/>
    </row>
    <row r="21" spans="1:31" s="25" customFormat="1" ht="16.5" customHeight="1" x14ac:dyDescent="0.3">
      <c r="A21" s="182" t="s">
        <v>32</v>
      </c>
      <c r="B21" s="210" t="str">
        <f>萬新葷菜單!F13</f>
        <v>炒豆芽菜</v>
      </c>
      <c r="C21" s="70" t="s">
        <v>159</v>
      </c>
      <c r="D21" s="127">
        <v>68</v>
      </c>
      <c r="E21" s="231">
        <f t="shared" ref="E21" si="15">D21*340/1000</f>
        <v>23.12</v>
      </c>
      <c r="F21" s="127" t="s">
        <v>214</v>
      </c>
      <c r="G21" s="83"/>
      <c r="H21" s="220" t="str">
        <f>萬新葷菜單!F14</f>
        <v>雙色花椰菜</v>
      </c>
      <c r="I21" s="70" t="s">
        <v>233</v>
      </c>
      <c r="J21" s="127">
        <v>40</v>
      </c>
      <c r="K21" s="231">
        <f t="shared" ref="K21:K22" si="16">J21*340/1000</f>
        <v>13.6</v>
      </c>
      <c r="L21" s="127" t="s">
        <v>210</v>
      </c>
      <c r="M21" s="69"/>
      <c r="N21" s="204" t="str">
        <f>萬新葷菜單!F15</f>
        <v>炒大陸妹</v>
      </c>
      <c r="O21" s="62" t="s">
        <v>168</v>
      </c>
      <c r="P21" s="127">
        <v>68</v>
      </c>
      <c r="Q21" s="231">
        <f t="shared" ref="Q21" si="17">P21*340/1000</f>
        <v>23.12</v>
      </c>
      <c r="R21" s="127" t="s">
        <v>214</v>
      </c>
      <c r="S21" s="69"/>
      <c r="T21" s="213" t="str">
        <f>萬新葷菜單!F16</f>
        <v>有機蔬菜</v>
      </c>
      <c r="U21" s="74" t="s">
        <v>52</v>
      </c>
      <c r="V21" s="127">
        <v>68</v>
      </c>
      <c r="W21" s="231">
        <f t="shared" ref="W21" si="18">V21*340/1000</f>
        <v>23.12</v>
      </c>
      <c r="X21" s="148" t="s">
        <v>64</v>
      </c>
      <c r="Y21" s="65"/>
      <c r="Z21" s="215" t="str">
        <f>萬新葷菜單!F17</f>
        <v>有機蔬菜</v>
      </c>
      <c r="AA21" s="74" t="s">
        <v>52</v>
      </c>
      <c r="AB21" s="127">
        <v>68</v>
      </c>
      <c r="AC21" s="231">
        <f t="shared" ref="AC21" si="19">AB21*340/1000</f>
        <v>23.12</v>
      </c>
      <c r="AD21" s="148" t="s">
        <v>64</v>
      </c>
      <c r="AE21" s="53"/>
    </row>
    <row r="22" spans="1:31" s="25" customFormat="1" ht="16.5" customHeight="1" x14ac:dyDescent="0.3">
      <c r="A22" s="157"/>
      <c r="B22" s="202"/>
      <c r="C22" s="70" t="s">
        <v>160</v>
      </c>
      <c r="D22" s="127">
        <v>1</v>
      </c>
      <c r="E22" s="127">
        <v>1</v>
      </c>
      <c r="F22" s="127" t="s">
        <v>214</v>
      </c>
      <c r="G22" s="82"/>
      <c r="H22" s="217"/>
      <c r="I22" s="70" t="s">
        <v>150</v>
      </c>
      <c r="J22" s="127">
        <v>40</v>
      </c>
      <c r="K22" s="231">
        <f t="shared" si="16"/>
        <v>13.6</v>
      </c>
      <c r="L22" s="127" t="s">
        <v>210</v>
      </c>
      <c r="M22" s="69"/>
      <c r="N22" s="205"/>
      <c r="O22" s="62"/>
      <c r="P22" s="127"/>
      <c r="Q22" s="127"/>
      <c r="R22" s="127"/>
      <c r="S22" s="69"/>
      <c r="T22" s="208"/>
      <c r="U22" s="62"/>
      <c r="V22" s="127"/>
      <c r="W22" s="127"/>
      <c r="X22" s="127"/>
      <c r="Y22" s="65"/>
      <c r="Z22" s="205"/>
      <c r="AA22" s="62"/>
      <c r="AB22" s="127"/>
      <c r="AC22" s="127"/>
      <c r="AD22" s="127"/>
      <c r="AE22" s="53"/>
    </row>
    <row r="23" spans="1:31" s="25" customFormat="1" ht="16.5" customHeight="1" x14ac:dyDescent="0.3">
      <c r="A23" s="157"/>
      <c r="B23" s="202"/>
      <c r="C23" s="70"/>
      <c r="D23" s="127"/>
      <c r="E23" s="127"/>
      <c r="F23" s="127"/>
      <c r="G23" s="82"/>
      <c r="H23" s="217"/>
      <c r="I23" s="70"/>
      <c r="J23" s="127"/>
      <c r="K23" s="127"/>
      <c r="L23" s="127"/>
      <c r="M23" s="69"/>
      <c r="N23" s="205"/>
      <c r="O23" s="62"/>
      <c r="P23" s="127"/>
      <c r="Q23" s="127"/>
      <c r="R23" s="127"/>
      <c r="S23" s="69"/>
      <c r="T23" s="208"/>
      <c r="U23" s="62"/>
      <c r="V23" s="127"/>
      <c r="W23" s="127"/>
      <c r="X23" s="127"/>
      <c r="Y23" s="65"/>
      <c r="Z23" s="205"/>
      <c r="AA23" s="62"/>
      <c r="AB23" s="127"/>
      <c r="AC23" s="127"/>
      <c r="AD23" s="127"/>
      <c r="AE23" s="53"/>
    </row>
    <row r="24" spans="1:31" s="25" customFormat="1" ht="16.2" x14ac:dyDescent="0.3">
      <c r="A24" s="158"/>
      <c r="B24" s="203"/>
      <c r="C24" s="70"/>
      <c r="D24" s="127"/>
      <c r="E24" s="127"/>
      <c r="F24" s="127"/>
      <c r="G24" s="82"/>
      <c r="H24" s="219"/>
      <c r="I24" s="70"/>
      <c r="J24" s="127"/>
      <c r="K24" s="127"/>
      <c r="L24" s="127"/>
      <c r="M24" s="69"/>
      <c r="N24" s="212"/>
      <c r="O24" s="62"/>
      <c r="P24" s="127"/>
      <c r="Q24" s="127"/>
      <c r="R24" s="127"/>
      <c r="S24" s="69"/>
      <c r="T24" s="209"/>
      <c r="U24" s="62"/>
      <c r="V24" s="127"/>
      <c r="W24" s="127"/>
      <c r="X24" s="127"/>
      <c r="Y24" s="65"/>
      <c r="Z24" s="206"/>
      <c r="AA24" s="62"/>
      <c r="AB24" s="127"/>
      <c r="AC24" s="127"/>
      <c r="AD24" s="127"/>
      <c r="AE24" s="53"/>
    </row>
    <row r="25" spans="1:31" s="25" customFormat="1" ht="15.75" customHeight="1" x14ac:dyDescent="0.3">
      <c r="A25" s="182" t="s">
        <v>33</v>
      </c>
      <c r="B25" s="210" t="str">
        <f>萬新葷菜單!G13</f>
        <v>冬 瓜 湯</v>
      </c>
      <c r="C25" s="70" t="s">
        <v>161</v>
      </c>
      <c r="D25" s="127">
        <v>57</v>
      </c>
      <c r="E25" s="231">
        <f t="shared" ref="E25" si="20">D25*340/1000</f>
        <v>19.38</v>
      </c>
      <c r="F25" s="127" t="s">
        <v>214</v>
      </c>
      <c r="G25" s="82"/>
      <c r="H25" s="220" t="str">
        <f>萬新葷菜單!G14</f>
        <v>薑絲海芽</v>
      </c>
      <c r="I25" s="70" t="s">
        <v>164</v>
      </c>
      <c r="J25" s="127">
        <v>1</v>
      </c>
      <c r="K25" s="127">
        <v>1</v>
      </c>
      <c r="L25" s="127" t="s">
        <v>208</v>
      </c>
      <c r="M25" s="69"/>
      <c r="N25" s="215" t="str">
        <f>萬新葷菜單!G15</f>
        <v>肉骨茶湯</v>
      </c>
      <c r="O25" s="62" t="s">
        <v>140</v>
      </c>
      <c r="P25" s="127">
        <v>60</v>
      </c>
      <c r="Q25" s="231">
        <f t="shared" ref="Q25" si="21">P25*340/1000</f>
        <v>20.399999999999999</v>
      </c>
      <c r="R25" s="127" t="s">
        <v>208</v>
      </c>
      <c r="S25" s="69"/>
      <c r="T25" s="221" t="str">
        <f>萬新葷菜單!G16</f>
        <v>扁 蒲 湯</v>
      </c>
      <c r="U25" s="62" t="s">
        <v>173</v>
      </c>
      <c r="V25" s="127">
        <v>32</v>
      </c>
      <c r="W25" s="231">
        <f t="shared" ref="W25" si="22">V25*340/1000</f>
        <v>10.88</v>
      </c>
      <c r="X25" s="127" t="s">
        <v>214</v>
      </c>
      <c r="Y25" s="65"/>
      <c r="Z25" s="207" t="str">
        <f>萬新葷菜單!G17</f>
        <v>黑糖粉圓牛奶甜湯</v>
      </c>
      <c r="AA25" s="62" t="s">
        <v>178</v>
      </c>
      <c r="AB25" s="127">
        <v>19</v>
      </c>
      <c r="AC25" s="231">
        <f t="shared" ref="AC25:AC27" si="23">AB25*340/1000</f>
        <v>6.46</v>
      </c>
      <c r="AD25" s="127" t="s">
        <v>208</v>
      </c>
      <c r="AE25" s="53"/>
    </row>
    <row r="26" spans="1:31" s="25" customFormat="1" ht="16.2" x14ac:dyDescent="0.3">
      <c r="A26" s="157"/>
      <c r="B26" s="202"/>
      <c r="C26" s="70"/>
      <c r="D26" s="127"/>
      <c r="E26" s="127"/>
      <c r="F26" s="127"/>
      <c r="G26" s="83"/>
      <c r="H26" s="217"/>
      <c r="I26" s="70" t="s">
        <v>152</v>
      </c>
      <c r="J26" s="127">
        <v>1</v>
      </c>
      <c r="K26" s="127">
        <v>1</v>
      </c>
      <c r="L26" s="127" t="s">
        <v>208</v>
      </c>
      <c r="M26" s="69"/>
      <c r="N26" s="205"/>
      <c r="O26" s="62"/>
      <c r="P26" s="127"/>
      <c r="Q26" s="127"/>
      <c r="R26" s="127"/>
      <c r="S26" s="69"/>
      <c r="T26" s="222"/>
      <c r="U26" s="62"/>
      <c r="V26" s="127"/>
      <c r="W26" s="127"/>
      <c r="X26" s="127"/>
      <c r="Y26" s="65"/>
      <c r="Z26" s="208"/>
      <c r="AA26" s="62" t="s">
        <v>179</v>
      </c>
      <c r="AB26" s="127">
        <v>7</v>
      </c>
      <c r="AC26" s="231">
        <f t="shared" si="23"/>
        <v>2.38</v>
      </c>
      <c r="AD26" s="127" t="s">
        <v>208</v>
      </c>
      <c r="AE26" s="53"/>
    </row>
    <row r="27" spans="1:31" s="25" customFormat="1" ht="16.2" x14ac:dyDescent="0.3">
      <c r="A27" s="158"/>
      <c r="B27" s="211"/>
      <c r="C27" s="70"/>
      <c r="D27" s="127"/>
      <c r="E27" s="127"/>
      <c r="F27" s="127"/>
      <c r="G27" s="82"/>
      <c r="H27" s="219"/>
      <c r="I27" s="70"/>
      <c r="J27" s="127"/>
      <c r="K27" s="127"/>
      <c r="L27" s="127"/>
      <c r="M27" s="69"/>
      <c r="N27" s="212"/>
      <c r="O27" s="62"/>
      <c r="P27" s="127"/>
      <c r="Q27" s="127"/>
      <c r="R27" s="127"/>
      <c r="S27" s="69"/>
      <c r="T27" s="223"/>
      <c r="U27" s="62"/>
      <c r="V27" s="127"/>
      <c r="W27" s="127"/>
      <c r="X27" s="127"/>
      <c r="Y27" s="65"/>
      <c r="Z27" s="209"/>
      <c r="AA27" s="62" t="s">
        <v>180</v>
      </c>
      <c r="AB27" s="127">
        <v>5</v>
      </c>
      <c r="AC27" s="231">
        <f t="shared" si="23"/>
        <v>1.7</v>
      </c>
      <c r="AD27" s="127" t="s">
        <v>208</v>
      </c>
      <c r="AE27" s="53"/>
    </row>
    <row r="28" spans="1:31" s="31" customFormat="1" ht="18" customHeight="1" x14ac:dyDescent="0.3">
      <c r="A28" s="41" t="s">
        <v>19</v>
      </c>
      <c r="B28" s="28"/>
      <c r="C28" s="28"/>
      <c r="D28" s="28"/>
      <c r="E28" s="29"/>
      <c r="F28" s="28"/>
      <c r="G28" s="86"/>
      <c r="H28" s="96" t="s">
        <v>19</v>
      </c>
      <c r="I28" s="97" t="s">
        <v>19</v>
      </c>
      <c r="J28" s="97"/>
      <c r="K28" s="98"/>
      <c r="L28" s="99"/>
      <c r="M28" s="100"/>
      <c r="N28" s="96"/>
      <c r="O28" s="99"/>
      <c r="P28" s="97"/>
      <c r="Q28" s="98"/>
      <c r="R28" s="99"/>
      <c r="S28" s="100"/>
      <c r="T28" s="101"/>
      <c r="U28" s="97"/>
      <c r="V28" s="97"/>
      <c r="W28" s="98"/>
      <c r="X28" s="99"/>
      <c r="Y28" s="102"/>
      <c r="Z28" s="96"/>
      <c r="AA28" s="99"/>
      <c r="AB28" s="97"/>
      <c r="AC28" s="103"/>
      <c r="AD28" s="99"/>
      <c r="AE28" s="30"/>
    </row>
    <row r="29" spans="1:31" s="31" customFormat="1" ht="18" customHeight="1" x14ac:dyDescent="0.3">
      <c r="A29" s="42" t="s">
        <v>48</v>
      </c>
      <c r="B29" s="28"/>
      <c r="C29" s="28"/>
      <c r="D29" s="28"/>
      <c r="E29" s="29"/>
      <c r="F29" s="28"/>
      <c r="G29" s="86"/>
      <c r="H29" s="96"/>
      <c r="I29" s="99"/>
      <c r="J29" s="97"/>
      <c r="K29" s="98"/>
      <c r="L29" s="99"/>
      <c r="M29" s="100"/>
      <c r="N29" s="96" t="s">
        <v>218</v>
      </c>
      <c r="O29" s="99" t="s">
        <v>218</v>
      </c>
      <c r="P29" s="97"/>
      <c r="Q29" s="98"/>
      <c r="R29" s="99"/>
      <c r="S29" s="100"/>
      <c r="T29" s="101"/>
      <c r="U29" s="99"/>
      <c r="V29" s="97"/>
      <c r="W29" s="98"/>
      <c r="X29" s="99"/>
      <c r="Y29" s="102"/>
      <c r="Z29" s="96"/>
      <c r="AA29" s="99"/>
      <c r="AB29" s="97"/>
      <c r="AC29" s="103"/>
      <c r="AD29" s="99"/>
      <c r="AE29" s="30"/>
    </row>
    <row r="30" spans="1:31" s="31" customFormat="1" ht="19.95" customHeight="1" x14ac:dyDescent="0.3">
      <c r="A30" s="192" t="s">
        <v>18</v>
      </c>
      <c r="B30" s="198" t="s">
        <v>49</v>
      </c>
      <c r="C30" s="196"/>
      <c r="D30" s="196"/>
      <c r="E30" s="196"/>
      <c r="F30" s="197"/>
      <c r="G30" s="105">
        <v>5.5</v>
      </c>
      <c r="H30" s="198" t="s">
        <v>49</v>
      </c>
      <c r="I30" s="196"/>
      <c r="J30" s="196"/>
      <c r="K30" s="196"/>
      <c r="L30" s="197"/>
      <c r="M30" s="105">
        <v>5.5</v>
      </c>
      <c r="N30" s="198" t="s">
        <v>49</v>
      </c>
      <c r="O30" s="196"/>
      <c r="P30" s="196"/>
      <c r="Q30" s="196"/>
      <c r="R30" s="197"/>
      <c r="S30" s="105">
        <v>5.5</v>
      </c>
      <c r="T30" s="198" t="s">
        <v>49</v>
      </c>
      <c r="U30" s="196"/>
      <c r="V30" s="196"/>
      <c r="W30" s="196"/>
      <c r="X30" s="197"/>
      <c r="Y30" s="105">
        <v>5.8</v>
      </c>
      <c r="Z30" s="198" t="s">
        <v>49</v>
      </c>
      <c r="AA30" s="196"/>
      <c r="AB30" s="196"/>
      <c r="AC30" s="196"/>
      <c r="AD30" s="197"/>
      <c r="AE30" s="110">
        <v>6.1</v>
      </c>
    </row>
    <row r="31" spans="1:31" s="31" customFormat="1" ht="19.95" customHeight="1" x14ac:dyDescent="0.3">
      <c r="A31" s="192"/>
      <c r="B31" s="195" t="s">
        <v>17</v>
      </c>
      <c r="C31" s="196"/>
      <c r="D31" s="196"/>
      <c r="E31" s="196"/>
      <c r="F31" s="197"/>
      <c r="G31" s="105">
        <v>3</v>
      </c>
      <c r="H31" s="195" t="s">
        <v>17</v>
      </c>
      <c r="I31" s="196"/>
      <c r="J31" s="196"/>
      <c r="K31" s="196"/>
      <c r="L31" s="197"/>
      <c r="M31" s="105">
        <v>3</v>
      </c>
      <c r="N31" s="195" t="s">
        <v>17</v>
      </c>
      <c r="O31" s="196"/>
      <c r="P31" s="196"/>
      <c r="Q31" s="196"/>
      <c r="R31" s="197"/>
      <c r="S31" s="105">
        <v>3</v>
      </c>
      <c r="T31" s="195" t="s">
        <v>17</v>
      </c>
      <c r="U31" s="196"/>
      <c r="V31" s="196"/>
      <c r="W31" s="196"/>
      <c r="X31" s="197"/>
      <c r="Y31" s="105">
        <v>3</v>
      </c>
      <c r="Z31" s="195" t="s">
        <v>17</v>
      </c>
      <c r="AA31" s="196"/>
      <c r="AB31" s="196"/>
      <c r="AC31" s="196"/>
      <c r="AD31" s="197"/>
      <c r="AE31" s="110">
        <v>3</v>
      </c>
    </row>
    <row r="32" spans="1:31" s="31" customFormat="1" ht="19.95" customHeight="1" x14ac:dyDescent="0.3">
      <c r="A32" s="192"/>
      <c r="B32" s="195" t="s">
        <v>16</v>
      </c>
      <c r="C32" s="196"/>
      <c r="D32" s="196"/>
      <c r="E32" s="196"/>
      <c r="F32" s="197"/>
      <c r="G32" s="105">
        <v>1.7</v>
      </c>
      <c r="H32" s="195" t="s">
        <v>16</v>
      </c>
      <c r="I32" s="196"/>
      <c r="J32" s="196"/>
      <c r="K32" s="196"/>
      <c r="L32" s="197"/>
      <c r="M32" s="105">
        <v>1.8</v>
      </c>
      <c r="N32" s="195" t="s">
        <v>16</v>
      </c>
      <c r="O32" s="196"/>
      <c r="P32" s="196"/>
      <c r="Q32" s="196"/>
      <c r="R32" s="197"/>
      <c r="S32" s="105">
        <v>1.7</v>
      </c>
      <c r="T32" s="195" t="s">
        <v>16</v>
      </c>
      <c r="U32" s="196"/>
      <c r="V32" s="196"/>
      <c r="W32" s="196"/>
      <c r="X32" s="197"/>
      <c r="Y32" s="105">
        <v>1.7</v>
      </c>
      <c r="Z32" s="195" t="s">
        <v>16</v>
      </c>
      <c r="AA32" s="196"/>
      <c r="AB32" s="196"/>
      <c r="AC32" s="196"/>
      <c r="AD32" s="197"/>
      <c r="AE32" s="110">
        <v>1.7</v>
      </c>
    </row>
    <row r="33" spans="1:35" s="31" customFormat="1" ht="19.95" customHeight="1" x14ac:dyDescent="0.3">
      <c r="A33" s="192"/>
      <c r="B33" s="195" t="s">
        <v>51</v>
      </c>
      <c r="C33" s="196"/>
      <c r="D33" s="196"/>
      <c r="E33" s="196"/>
      <c r="F33" s="197"/>
      <c r="G33" s="105">
        <v>0</v>
      </c>
      <c r="H33" s="195" t="s">
        <v>51</v>
      </c>
      <c r="I33" s="196"/>
      <c r="J33" s="196"/>
      <c r="K33" s="196"/>
      <c r="L33" s="197"/>
      <c r="M33" s="105">
        <v>0</v>
      </c>
      <c r="N33" s="195" t="s">
        <v>51</v>
      </c>
      <c r="O33" s="196"/>
      <c r="P33" s="196"/>
      <c r="Q33" s="196"/>
      <c r="R33" s="197"/>
      <c r="S33" s="105">
        <v>0</v>
      </c>
      <c r="T33" s="195" t="s">
        <v>51</v>
      </c>
      <c r="U33" s="196"/>
      <c r="V33" s="196"/>
      <c r="W33" s="196"/>
      <c r="X33" s="197"/>
      <c r="Y33" s="105">
        <v>0</v>
      </c>
      <c r="Z33" s="195" t="s">
        <v>51</v>
      </c>
      <c r="AA33" s="196"/>
      <c r="AB33" s="196"/>
      <c r="AC33" s="196"/>
      <c r="AD33" s="197"/>
      <c r="AE33" s="110">
        <v>0</v>
      </c>
    </row>
    <row r="34" spans="1:35" s="31" customFormat="1" ht="19.95" customHeight="1" x14ac:dyDescent="0.3">
      <c r="A34" s="192"/>
      <c r="B34" s="195" t="s">
        <v>15</v>
      </c>
      <c r="C34" s="196"/>
      <c r="D34" s="196"/>
      <c r="E34" s="196"/>
      <c r="F34" s="197"/>
      <c r="G34" s="105">
        <v>0</v>
      </c>
      <c r="H34" s="195" t="s">
        <v>15</v>
      </c>
      <c r="I34" s="196"/>
      <c r="J34" s="196"/>
      <c r="K34" s="196"/>
      <c r="L34" s="197"/>
      <c r="M34" s="105">
        <v>1</v>
      </c>
      <c r="N34" s="195" t="s">
        <v>15</v>
      </c>
      <c r="O34" s="196"/>
      <c r="P34" s="196"/>
      <c r="Q34" s="196"/>
      <c r="R34" s="197"/>
      <c r="S34" s="105">
        <v>0</v>
      </c>
      <c r="T34" s="195" t="s">
        <v>15</v>
      </c>
      <c r="U34" s="196"/>
      <c r="V34" s="196"/>
      <c r="W34" s="196"/>
      <c r="X34" s="197"/>
      <c r="Y34" s="105">
        <v>0</v>
      </c>
      <c r="Z34" s="195" t="s">
        <v>15</v>
      </c>
      <c r="AA34" s="196"/>
      <c r="AB34" s="196"/>
      <c r="AC34" s="196"/>
      <c r="AD34" s="197"/>
      <c r="AE34" s="110">
        <v>0</v>
      </c>
    </row>
    <row r="35" spans="1:35" s="31" customFormat="1" ht="19.95" customHeight="1" x14ac:dyDescent="0.3">
      <c r="A35" s="192"/>
      <c r="B35" s="195" t="s">
        <v>50</v>
      </c>
      <c r="C35" s="196"/>
      <c r="D35" s="196"/>
      <c r="E35" s="196"/>
      <c r="F35" s="197"/>
      <c r="G35" s="105">
        <v>2</v>
      </c>
      <c r="H35" s="195" t="s">
        <v>50</v>
      </c>
      <c r="I35" s="196"/>
      <c r="J35" s="196"/>
      <c r="K35" s="196"/>
      <c r="L35" s="197"/>
      <c r="M35" s="105">
        <v>2.5</v>
      </c>
      <c r="N35" s="195" t="s">
        <v>50</v>
      </c>
      <c r="O35" s="196"/>
      <c r="P35" s="196"/>
      <c r="Q35" s="196"/>
      <c r="R35" s="197"/>
      <c r="S35" s="105">
        <v>3.8</v>
      </c>
      <c r="T35" s="195" t="s">
        <v>50</v>
      </c>
      <c r="U35" s="196"/>
      <c r="V35" s="196"/>
      <c r="W35" s="196"/>
      <c r="X35" s="197"/>
      <c r="Y35" s="105">
        <v>2.5</v>
      </c>
      <c r="Z35" s="195" t="s">
        <v>50</v>
      </c>
      <c r="AA35" s="196"/>
      <c r="AB35" s="196"/>
      <c r="AC35" s="196"/>
      <c r="AD35" s="197"/>
      <c r="AE35" s="110">
        <v>2.7</v>
      </c>
    </row>
    <row r="36" spans="1:35" s="31" customFormat="1" ht="19.5" customHeight="1" x14ac:dyDescent="0.3">
      <c r="A36" s="192"/>
      <c r="B36" s="195" t="s">
        <v>14</v>
      </c>
      <c r="C36" s="196"/>
      <c r="D36" s="196"/>
      <c r="E36" s="196"/>
      <c r="F36" s="197"/>
      <c r="G36" s="106">
        <f>G30*68+G31*45+G32*25+G34*60+G35*75</f>
        <v>701.5</v>
      </c>
      <c r="H36" s="195" t="s">
        <v>14</v>
      </c>
      <c r="I36" s="196"/>
      <c r="J36" s="196"/>
      <c r="K36" s="196"/>
      <c r="L36" s="197"/>
      <c r="M36" s="106">
        <f>M30*68+M31*45+M32*25+M34*60+M35*75</f>
        <v>801.5</v>
      </c>
      <c r="N36" s="195" t="s">
        <v>14</v>
      </c>
      <c r="O36" s="196"/>
      <c r="P36" s="196"/>
      <c r="Q36" s="196"/>
      <c r="R36" s="197"/>
      <c r="S36" s="106">
        <f>S30*68+S31*45+S32*25+S34*60+S35*75</f>
        <v>836.5</v>
      </c>
      <c r="T36" s="195" t="s">
        <v>14</v>
      </c>
      <c r="U36" s="196"/>
      <c r="V36" s="196"/>
      <c r="W36" s="196"/>
      <c r="X36" s="197"/>
      <c r="Y36" s="106">
        <f>Y30*68+Y31*45+Y32*25+Y34*60+Y35*75</f>
        <v>759.4</v>
      </c>
      <c r="Z36" s="195" t="s">
        <v>14</v>
      </c>
      <c r="AA36" s="196"/>
      <c r="AB36" s="196"/>
      <c r="AC36" s="196"/>
      <c r="AD36" s="197"/>
      <c r="AE36" s="111">
        <f>AE30*68+AE31*45+AE32*25+AE34*60+AE35*75</f>
        <v>794.8</v>
      </c>
    </row>
    <row r="37" spans="1:35" s="31" customFormat="1" ht="26.25" customHeight="1" x14ac:dyDescent="0.3">
      <c r="A37" s="34" t="s">
        <v>13</v>
      </c>
      <c r="B37" s="126"/>
      <c r="C37" s="35"/>
      <c r="D37" s="36"/>
      <c r="E37" s="37"/>
      <c r="F37" s="36"/>
      <c r="G37" s="47"/>
      <c r="H37" s="48" t="s">
        <v>13</v>
      </c>
      <c r="I37" s="34"/>
      <c r="J37" s="35"/>
      <c r="K37" s="36"/>
      <c r="L37" s="37"/>
      <c r="M37" s="47"/>
      <c r="N37" s="48" t="s">
        <v>13</v>
      </c>
      <c r="O37" s="34"/>
      <c r="P37" s="35"/>
      <c r="Q37" s="36"/>
      <c r="R37" s="37"/>
      <c r="S37" s="47"/>
      <c r="T37" s="44" t="s">
        <v>13</v>
      </c>
      <c r="U37" s="34"/>
      <c r="V37" s="35"/>
      <c r="W37" s="36"/>
      <c r="X37" s="37"/>
      <c r="Y37" s="36"/>
      <c r="Z37" s="48" t="s">
        <v>13</v>
      </c>
      <c r="AA37" s="34"/>
      <c r="AB37" s="35"/>
      <c r="AC37" s="36"/>
      <c r="AD37" s="37"/>
      <c r="AE37" s="33"/>
      <c r="AH37" s="38"/>
      <c r="AI37" s="32"/>
    </row>
    <row r="38" spans="1:35" s="31" customFormat="1" ht="24.75" customHeight="1" x14ac:dyDescent="0.3">
      <c r="A38" s="39" t="s">
        <v>12</v>
      </c>
      <c r="B38" s="38"/>
      <c r="H38" s="40"/>
      <c r="L38" s="40" t="s">
        <v>11</v>
      </c>
      <c r="M38" s="40"/>
      <c r="N38" s="40"/>
      <c r="R38" s="40"/>
      <c r="S38" s="40"/>
      <c r="T38" s="40" t="s">
        <v>10</v>
      </c>
      <c r="Z38" s="40" t="s">
        <v>9</v>
      </c>
      <c r="AD38" s="40"/>
      <c r="AE38" s="40"/>
    </row>
  </sheetData>
  <mergeCells count="77">
    <mergeCell ref="H21:H24"/>
    <mergeCell ref="H25:H27"/>
    <mergeCell ref="Z36:AD36"/>
    <mergeCell ref="B35:F35"/>
    <mergeCell ref="H35:L35"/>
    <mergeCell ref="N35:R35"/>
    <mergeCell ref="T35:X35"/>
    <mergeCell ref="Z35:AD35"/>
    <mergeCell ref="Z32:AD32"/>
    <mergeCell ref="B34:F34"/>
    <mergeCell ref="H34:L34"/>
    <mergeCell ref="N34:R34"/>
    <mergeCell ref="T34:X34"/>
    <mergeCell ref="Z34:AD34"/>
    <mergeCell ref="B33:F33"/>
    <mergeCell ref="H33:L33"/>
    <mergeCell ref="N33:R33"/>
    <mergeCell ref="T33:X33"/>
    <mergeCell ref="Z33:AD33"/>
    <mergeCell ref="A30:A36"/>
    <mergeCell ref="B30:F30"/>
    <mergeCell ref="H30:L30"/>
    <mergeCell ref="N30:R30"/>
    <mergeCell ref="T30:X30"/>
    <mergeCell ref="B32:F32"/>
    <mergeCell ref="H32:L32"/>
    <mergeCell ref="N32:R32"/>
    <mergeCell ref="T32:X32"/>
    <mergeCell ref="B36:F36"/>
    <mergeCell ref="H36:L36"/>
    <mergeCell ref="N36:R36"/>
    <mergeCell ref="T36:X36"/>
    <mergeCell ref="Z30:AD30"/>
    <mergeCell ref="B31:F31"/>
    <mergeCell ref="H31:L31"/>
    <mergeCell ref="N31:R31"/>
    <mergeCell ref="T31:X31"/>
    <mergeCell ref="Z31:AD31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T5:T7"/>
    <mergeCell ref="Z5:Z7"/>
    <mergeCell ref="T8:T14"/>
    <mergeCell ref="Z8:Z14"/>
    <mergeCell ref="A21:A24"/>
    <mergeCell ref="B21:B24"/>
    <mergeCell ref="T21:T24"/>
    <mergeCell ref="Z21:Z24"/>
    <mergeCell ref="H15:H20"/>
    <mergeCell ref="T25:T27"/>
    <mergeCell ref="Z25:Z27"/>
    <mergeCell ref="T15:T20"/>
    <mergeCell ref="Z15:Z20"/>
    <mergeCell ref="A25:A27"/>
    <mergeCell ref="B25:B27"/>
    <mergeCell ref="N5:N7"/>
    <mergeCell ref="N8:N14"/>
    <mergeCell ref="N21:N24"/>
    <mergeCell ref="N25:N27"/>
    <mergeCell ref="N15:N20"/>
    <mergeCell ref="H5:H14"/>
    <mergeCell ref="A15:A20"/>
    <mergeCell ref="B15:B20"/>
    <mergeCell ref="A5:A7"/>
    <mergeCell ref="B5:B7"/>
    <mergeCell ref="A8:A14"/>
    <mergeCell ref="B8:B14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O38"/>
  <sheetViews>
    <sheetView zoomScale="60" zoomScaleNormal="60" workbookViewId="0">
      <selection activeCell="W21" sqref="W21"/>
    </sheetView>
  </sheetViews>
  <sheetFormatPr defaultColWidth="9" defaultRowHeight="13.8" x14ac:dyDescent="0.3"/>
  <cols>
    <col min="1" max="31" width="7.77734375" style="25" customWidth="1"/>
    <col min="32" max="16384" width="9" style="15"/>
  </cols>
  <sheetData>
    <row r="1" spans="1:32" ht="24.6" x14ac:dyDescent="0.3">
      <c r="A1" s="159" t="s">
        <v>226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4"/>
      <c r="AE1" s="14"/>
    </row>
    <row r="2" spans="1:32" ht="21" x14ac:dyDescent="0.3">
      <c r="A2" s="81" t="s">
        <v>243</v>
      </c>
      <c r="B2" s="45"/>
      <c r="C2" s="45"/>
      <c r="D2" s="45"/>
      <c r="E2" s="45"/>
      <c r="F2" s="45"/>
      <c r="G2" s="45"/>
      <c r="H2" s="45"/>
      <c r="I2" s="16"/>
      <c r="J2" s="16"/>
      <c r="K2" s="16"/>
      <c r="L2" s="16"/>
      <c r="M2" s="16"/>
      <c r="N2" s="16"/>
      <c r="O2" s="16" t="s">
        <v>46</v>
      </c>
      <c r="P2" s="16"/>
      <c r="Q2" s="16"/>
      <c r="R2" s="16"/>
      <c r="S2" s="16"/>
      <c r="T2" s="16"/>
      <c r="U2" s="161" t="s">
        <v>47</v>
      </c>
      <c r="V2" s="161"/>
      <c r="W2" s="161"/>
      <c r="X2" s="161"/>
      <c r="Y2" s="161"/>
      <c r="Z2" s="161"/>
      <c r="AA2" s="161"/>
      <c r="AB2" s="161"/>
      <c r="AC2" s="161"/>
      <c r="AD2" s="161"/>
      <c r="AE2" s="17"/>
    </row>
    <row r="3" spans="1:32" ht="16.2" x14ac:dyDescent="0.3">
      <c r="A3" s="49" t="s">
        <v>22</v>
      </c>
      <c r="B3" s="162">
        <f>萬新葷菜單!A18</f>
        <v>45950</v>
      </c>
      <c r="C3" s="163"/>
      <c r="D3" s="163"/>
      <c r="E3" s="164">
        <f>B3</f>
        <v>45950</v>
      </c>
      <c r="F3" s="164"/>
      <c r="G3" s="165"/>
      <c r="H3" s="166">
        <f>萬新葷菜單!A19</f>
        <v>45951</v>
      </c>
      <c r="I3" s="163"/>
      <c r="J3" s="163"/>
      <c r="K3" s="167">
        <f>H3</f>
        <v>45951</v>
      </c>
      <c r="L3" s="167"/>
      <c r="M3" s="168"/>
      <c r="N3" s="166">
        <f>萬新葷菜單!A20</f>
        <v>45952</v>
      </c>
      <c r="O3" s="163"/>
      <c r="P3" s="163"/>
      <c r="Q3" s="167">
        <f>N3</f>
        <v>45952</v>
      </c>
      <c r="R3" s="167"/>
      <c r="S3" s="168"/>
      <c r="T3" s="163">
        <f>N3+1</f>
        <v>45953</v>
      </c>
      <c r="U3" s="163"/>
      <c r="V3" s="163"/>
      <c r="W3" s="167">
        <f>T3</f>
        <v>45953</v>
      </c>
      <c r="X3" s="167"/>
      <c r="Y3" s="168"/>
      <c r="Z3" s="166"/>
      <c r="AA3" s="163"/>
      <c r="AB3" s="163"/>
      <c r="AC3" s="167"/>
      <c r="AD3" s="167"/>
      <c r="AE3" s="200"/>
    </row>
    <row r="4" spans="1:32" s="22" customFormat="1" ht="16.2" x14ac:dyDescent="0.3">
      <c r="A4" s="50" t="s">
        <v>23</v>
      </c>
      <c r="B4" s="113" t="s">
        <v>24</v>
      </c>
      <c r="C4" s="19" t="s">
        <v>25</v>
      </c>
      <c r="D4" s="20" t="s">
        <v>26</v>
      </c>
      <c r="E4" s="19" t="s">
        <v>27</v>
      </c>
      <c r="F4" s="19" t="s">
        <v>28</v>
      </c>
      <c r="G4" s="51" t="s">
        <v>38</v>
      </c>
      <c r="H4" s="46" t="s">
        <v>29</v>
      </c>
      <c r="I4" s="19" t="s">
        <v>25</v>
      </c>
      <c r="J4" s="20" t="s">
        <v>26</v>
      </c>
      <c r="K4" s="56" t="s">
        <v>27</v>
      </c>
      <c r="L4" s="122" t="s">
        <v>28</v>
      </c>
      <c r="M4" s="51" t="s">
        <v>38</v>
      </c>
      <c r="N4" s="46" t="s">
        <v>29</v>
      </c>
      <c r="O4" s="88" t="s">
        <v>25</v>
      </c>
      <c r="P4" s="20" t="s">
        <v>26</v>
      </c>
      <c r="Q4" s="56" t="s">
        <v>27</v>
      </c>
      <c r="R4" s="56" t="s">
        <v>30</v>
      </c>
      <c r="S4" s="120" t="s">
        <v>38</v>
      </c>
      <c r="T4" s="46" t="s">
        <v>29</v>
      </c>
      <c r="U4" s="88" t="s">
        <v>25</v>
      </c>
      <c r="V4" s="20" t="s">
        <v>26</v>
      </c>
      <c r="W4" s="56" t="s">
        <v>27</v>
      </c>
      <c r="X4" s="56" t="s">
        <v>30</v>
      </c>
      <c r="Y4" s="120" t="s">
        <v>37</v>
      </c>
      <c r="Z4" s="46"/>
      <c r="AA4" s="88"/>
      <c r="AB4" s="20"/>
      <c r="AC4" s="56"/>
      <c r="AD4" s="56"/>
      <c r="AE4" s="139"/>
      <c r="AF4" s="23"/>
    </row>
    <row r="5" spans="1:32" s="22" customFormat="1" ht="16.2" x14ac:dyDescent="0.3">
      <c r="A5" s="156" t="s">
        <v>35</v>
      </c>
      <c r="B5" s="201" t="str">
        <f>萬新葷菜單!C18</f>
        <v>白米飯</v>
      </c>
      <c r="C5" s="70" t="s">
        <v>126</v>
      </c>
      <c r="D5" s="127">
        <v>110</v>
      </c>
      <c r="E5" s="231">
        <f t="shared" ref="E5" si="0">D5*340/1000</f>
        <v>37.4</v>
      </c>
      <c r="F5" s="127" t="s">
        <v>208</v>
      </c>
      <c r="G5" s="55"/>
      <c r="H5" s="216" t="str">
        <f>萬新葷菜單!D19</f>
        <v>什錦海鮮飯湯</v>
      </c>
      <c r="I5" s="70" t="s">
        <v>163</v>
      </c>
      <c r="J5" s="127">
        <v>35</v>
      </c>
      <c r="K5" s="231">
        <f t="shared" ref="K5:K13" si="1">J5*340/1000</f>
        <v>11.9</v>
      </c>
      <c r="L5" s="127" t="s">
        <v>210</v>
      </c>
      <c r="M5" s="55"/>
      <c r="N5" s="216" t="str">
        <f>萬新葷菜單!C20</f>
        <v>燕麥米飯</v>
      </c>
      <c r="O5" s="90" t="s">
        <v>127</v>
      </c>
      <c r="P5" s="127">
        <v>73</v>
      </c>
      <c r="Q5" s="231">
        <f t="shared" ref="Q5:Q6" si="2">P5*340/1000</f>
        <v>24.82</v>
      </c>
      <c r="R5" s="127" t="s">
        <v>208</v>
      </c>
      <c r="S5" s="55"/>
      <c r="T5" s="224" t="str">
        <f>萬新葷菜單!C21</f>
        <v>胚芽米飯</v>
      </c>
      <c r="U5" s="127" t="s">
        <v>127</v>
      </c>
      <c r="V5" s="127">
        <v>73</v>
      </c>
      <c r="W5" s="231">
        <f t="shared" ref="W5:W6" si="3">V5*340/1000</f>
        <v>24.82</v>
      </c>
      <c r="X5" s="64" t="s">
        <v>208</v>
      </c>
      <c r="Y5" s="54"/>
      <c r="Z5" s="204"/>
      <c r="AA5" s="127"/>
      <c r="AB5" s="127"/>
      <c r="AC5" s="127"/>
      <c r="AD5" s="127"/>
      <c r="AE5" s="21"/>
      <c r="AF5" s="23"/>
    </row>
    <row r="6" spans="1:32" s="22" customFormat="1" ht="16.2" x14ac:dyDescent="0.3">
      <c r="A6" s="157"/>
      <c r="B6" s="202"/>
      <c r="C6" s="70"/>
      <c r="D6" s="127"/>
      <c r="E6" s="127"/>
      <c r="F6" s="127"/>
      <c r="G6" s="55"/>
      <c r="H6" s="217"/>
      <c r="I6" s="70" t="s">
        <v>142</v>
      </c>
      <c r="J6" s="127">
        <v>30</v>
      </c>
      <c r="K6" s="231">
        <f t="shared" si="1"/>
        <v>10.199999999999999</v>
      </c>
      <c r="L6" s="127" t="s">
        <v>210</v>
      </c>
      <c r="M6" s="55"/>
      <c r="N6" s="217"/>
      <c r="O6" s="90" t="s">
        <v>128</v>
      </c>
      <c r="P6" s="127">
        <v>37</v>
      </c>
      <c r="Q6" s="231">
        <f t="shared" si="2"/>
        <v>12.58</v>
      </c>
      <c r="R6" s="127" t="s">
        <v>208</v>
      </c>
      <c r="S6" s="55"/>
      <c r="T6" s="225"/>
      <c r="U6" s="127" t="s">
        <v>191</v>
      </c>
      <c r="V6" s="127">
        <v>37</v>
      </c>
      <c r="W6" s="231">
        <f t="shared" si="3"/>
        <v>12.58</v>
      </c>
      <c r="X6" s="64" t="s">
        <v>208</v>
      </c>
      <c r="Y6" s="54"/>
      <c r="Z6" s="205"/>
      <c r="AA6" s="127"/>
      <c r="AB6" s="127"/>
      <c r="AC6" s="127"/>
      <c r="AD6" s="127"/>
      <c r="AE6" s="21"/>
      <c r="AF6" s="23"/>
    </row>
    <row r="7" spans="1:32" s="22" customFormat="1" ht="16.2" x14ac:dyDescent="0.3">
      <c r="A7" s="158"/>
      <c r="B7" s="203"/>
      <c r="C7" s="70"/>
      <c r="D7" s="127"/>
      <c r="E7" s="127"/>
      <c r="F7" s="127"/>
      <c r="G7" s="55"/>
      <c r="H7" s="217"/>
      <c r="I7" s="70" t="s">
        <v>185</v>
      </c>
      <c r="J7" s="127">
        <v>15</v>
      </c>
      <c r="K7" s="231">
        <f t="shared" si="1"/>
        <v>5.0999999999999996</v>
      </c>
      <c r="L7" s="127" t="s">
        <v>214</v>
      </c>
      <c r="M7" s="55"/>
      <c r="N7" s="219"/>
      <c r="O7" s="90"/>
      <c r="P7" s="127"/>
      <c r="Q7" s="127"/>
      <c r="R7" s="127"/>
      <c r="S7" s="55"/>
      <c r="T7" s="226"/>
      <c r="U7" s="127"/>
      <c r="V7" s="127"/>
      <c r="W7" s="127"/>
      <c r="X7" s="64"/>
      <c r="Y7" s="54"/>
      <c r="Z7" s="206"/>
      <c r="AA7" s="127"/>
      <c r="AB7" s="127"/>
      <c r="AC7" s="127"/>
      <c r="AD7" s="127"/>
      <c r="AE7" s="21"/>
      <c r="AF7" s="23"/>
    </row>
    <row r="8" spans="1:32" s="25" customFormat="1" ht="16.5" customHeight="1" x14ac:dyDescent="0.3">
      <c r="A8" s="156" t="s">
        <v>34</v>
      </c>
      <c r="B8" s="210" t="str">
        <f>萬新葷菜單!D18</f>
        <v>沙茶雞丁</v>
      </c>
      <c r="C8" s="70" t="s">
        <v>142</v>
      </c>
      <c r="D8" s="127">
        <v>90</v>
      </c>
      <c r="E8" s="231">
        <f t="shared" ref="E8:E9" si="4">D8*340/1000</f>
        <v>30.6</v>
      </c>
      <c r="F8" s="127" t="s">
        <v>210</v>
      </c>
      <c r="G8" s="82"/>
      <c r="H8" s="217"/>
      <c r="I8" s="70" t="s">
        <v>140</v>
      </c>
      <c r="J8" s="127">
        <v>60</v>
      </c>
      <c r="K8" s="231">
        <f t="shared" si="1"/>
        <v>20.399999999999999</v>
      </c>
      <c r="L8" s="127" t="s">
        <v>208</v>
      </c>
      <c r="M8" s="72"/>
      <c r="N8" s="220" t="str">
        <f>萬新葷菜單!D20</f>
        <v>黑胡椒豬柳</v>
      </c>
      <c r="O8" s="90" t="s">
        <v>189</v>
      </c>
      <c r="P8" s="127">
        <v>70</v>
      </c>
      <c r="Q8" s="231">
        <f t="shared" ref="Q8:Q10" si="5">P8*340/1000</f>
        <v>23.8</v>
      </c>
      <c r="R8" s="127" t="s">
        <v>210</v>
      </c>
      <c r="S8" s="67"/>
      <c r="T8" s="224" t="str">
        <f>萬新葷菜單!D21</f>
        <v>義式蕃茄雞肉</v>
      </c>
      <c r="U8" s="127" t="s">
        <v>142</v>
      </c>
      <c r="V8" s="127">
        <v>90</v>
      </c>
      <c r="W8" s="231">
        <f t="shared" ref="W8:W10" si="6">V8*340/1000</f>
        <v>30.6</v>
      </c>
      <c r="X8" s="66" t="s">
        <v>210</v>
      </c>
      <c r="Y8" s="68"/>
      <c r="Z8" s="207"/>
      <c r="AA8" s="127"/>
      <c r="AB8" s="127"/>
      <c r="AC8" s="127"/>
      <c r="AD8" s="127"/>
      <c r="AE8" s="52"/>
    </row>
    <row r="9" spans="1:32" s="25" customFormat="1" ht="16.2" x14ac:dyDescent="0.3">
      <c r="A9" s="157"/>
      <c r="B9" s="202"/>
      <c r="C9" s="70" t="s">
        <v>130</v>
      </c>
      <c r="D9" s="127">
        <v>30</v>
      </c>
      <c r="E9" s="231">
        <f t="shared" si="4"/>
        <v>10.199999999999999</v>
      </c>
      <c r="F9" s="127" t="s">
        <v>208</v>
      </c>
      <c r="G9" s="82"/>
      <c r="H9" s="217"/>
      <c r="I9" s="70" t="s">
        <v>130</v>
      </c>
      <c r="J9" s="127">
        <v>20</v>
      </c>
      <c r="K9" s="231">
        <f t="shared" si="1"/>
        <v>6.8</v>
      </c>
      <c r="L9" s="127" t="s">
        <v>208</v>
      </c>
      <c r="M9" s="69"/>
      <c r="N9" s="217"/>
      <c r="O9" s="90" t="s">
        <v>130</v>
      </c>
      <c r="P9" s="127">
        <v>30</v>
      </c>
      <c r="Q9" s="231">
        <f t="shared" si="5"/>
        <v>10.199999999999999</v>
      </c>
      <c r="R9" s="127" t="s">
        <v>208</v>
      </c>
      <c r="S9" s="67"/>
      <c r="T9" s="225"/>
      <c r="U9" s="127" t="s">
        <v>155</v>
      </c>
      <c r="V9" s="127">
        <v>30</v>
      </c>
      <c r="W9" s="231">
        <f t="shared" si="6"/>
        <v>10.199999999999999</v>
      </c>
      <c r="X9" s="66" t="s">
        <v>209</v>
      </c>
      <c r="Y9" s="68"/>
      <c r="Z9" s="208"/>
      <c r="AA9" s="127"/>
      <c r="AB9" s="127"/>
      <c r="AC9" s="127"/>
      <c r="AD9" s="127"/>
      <c r="AE9" s="52"/>
    </row>
    <row r="10" spans="1:32" s="25" customFormat="1" ht="16.2" x14ac:dyDescent="0.3">
      <c r="A10" s="157"/>
      <c r="B10" s="202"/>
      <c r="C10" s="70"/>
      <c r="D10" s="127"/>
      <c r="E10" s="127"/>
      <c r="F10" s="127"/>
      <c r="G10" s="82"/>
      <c r="H10" s="217"/>
      <c r="I10" s="70" t="s">
        <v>139</v>
      </c>
      <c r="J10" s="127">
        <v>15</v>
      </c>
      <c r="K10" s="231">
        <f t="shared" si="1"/>
        <v>5.0999999999999996</v>
      </c>
      <c r="L10" s="127" t="s">
        <v>214</v>
      </c>
      <c r="M10" s="69"/>
      <c r="N10" s="217"/>
      <c r="O10" s="90" t="s">
        <v>139</v>
      </c>
      <c r="P10" s="127">
        <v>10</v>
      </c>
      <c r="Q10" s="231">
        <f t="shared" si="5"/>
        <v>3.4</v>
      </c>
      <c r="R10" s="127" t="s">
        <v>215</v>
      </c>
      <c r="S10" s="67"/>
      <c r="T10" s="225"/>
      <c r="U10" s="146" t="s">
        <v>147</v>
      </c>
      <c r="V10" s="127">
        <v>20</v>
      </c>
      <c r="W10" s="231">
        <f t="shared" si="6"/>
        <v>6.8</v>
      </c>
      <c r="X10" s="66" t="s">
        <v>209</v>
      </c>
      <c r="Y10" s="68"/>
      <c r="Z10" s="208"/>
      <c r="AA10" s="127"/>
      <c r="AB10" s="127"/>
      <c r="AC10" s="127"/>
      <c r="AD10" s="127"/>
      <c r="AE10" s="52"/>
    </row>
    <row r="11" spans="1:32" s="25" customFormat="1" ht="16.2" x14ac:dyDescent="0.3">
      <c r="A11" s="157"/>
      <c r="B11" s="202"/>
      <c r="C11" s="70"/>
      <c r="D11" s="127"/>
      <c r="E11" s="127"/>
      <c r="F11" s="127"/>
      <c r="G11" s="82"/>
      <c r="H11" s="217"/>
      <c r="I11" s="70" t="s">
        <v>186</v>
      </c>
      <c r="J11" s="127">
        <v>3</v>
      </c>
      <c r="K11" s="231">
        <f t="shared" si="1"/>
        <v>1.02</v>
      </c>
      <c r="L11" s="127" t="s">
        <v>214</v>
      </c>
      <c r="M11" s="69"/>
      <c r="N11" s="217"/>
      <c r="O11" s="90"/>
      <c r="P11" s="127"/>
      <c r="Q11" s="127"/>
      <c r="R11" s="127"/>
      <c r="S11" s="69"/>
      <c r="T11" s="225"/>
      <c r="U11" s="146"/>
      <c r="V11" s="127"/>
      <c r="W11" s="127"/>
      <c r="X11" s="66"/>
      <c r="Y11" s="68"/>
      <c r="Z11" s="208"/>
      <c r="AA11" s="127"/>
      <c r="AB11" s="127"/>
      <c r="AC11" s="127"/>
      <c r="AD11" s="127"/>
      <c r="AE11" s="52"/>
      <c r="AF11" s="26"/>
    </row>
    <row r="12" spans="1:32" s="25" customFormat="1" ht="16.2" x14ac:dyDescent="0.3">
      <c r="A12" s="157"/>
      <c r="B12" s="202"/>
      <c r="C12" s="70"/>
      <c r="D12" s="127"/>
      <c r="E12" s="127"/>
      <c r="F12" s="127"/>
      <c r="G12" s="83"/>
      <c r="H12" s="217"/>
      <c r="I12" s="70" t="s">
        <v>187</v>
      </c>
      <c r="J12" s="127">
        <v>1</v>
      </c>
      <c r="K12" s="127">
        <v>1</v>
      </c>
      <c r="L12" s="127" t="s">
        <v>208</v>
      </c>
      <c r="M12" s="69"/>
      <c r="N12" s="217"/>
      <c r="O12" s="90"/>
      <c r="P12" s="127"/>
      <c r="Q12" s="127"/>
      <c r="R12" s="127"/>
      <c r="S12" s="69"/>
      <c r="T12" s="225"/>
      <c r="U12" s="127"/>
      <c r="V12" s="127"/>
      <c r="W12" s="127"/>
      <c r="X12" s="66"/>
      <c r="Y12" s="68"/>
      <c r="Z12" s="208"/>
      <c r="AA12" s="127"/>
      <c r="AB12" s="127"/>
      <c r="AC12" s="127"/>
      <c r="AD12" s="127"/>
      <c r="AE12" s="52"/>
    </row>
    <row r="13" spans="1:32" s="25" customFormat="1" ht="15.75" customHeight="1" x14ac:dyDescent="0.3">
      <c r="A13" s="157"/>
      <c r="B13" s="202"/>
      <c r="C13" s="70"/>
      <c r="D13" s="127"/>
      <c r="E13" s="127"/>
      <c r="F13" s="127"/>
      <c r="G13" s="83"/>
      <c r="H13" s="217"/>
      <c r="I13" s="70" t="s">
        <v>127</v>
      </c>
      <c r="J13" s="127">
        <v>110</v>
      </c>
      <c r="K13" s="231">
        <f t="shared" si="1"/>
        <v>37.4</v>
      </c>
      <c r="L13" s="127" t="s">
        <v>208</v>
      </c>
      <c r="M13" s="69"/>
      <c r="N13" s="217"/>
      <c r="O13" s="90"/>
      <c r="P13" s="127"/>
      <c r="Q13" s="127"/>
      <c r="R13" s="127"/>
      <c r="S13" s="69"/>
      <c r="T13" s="225"/>
      <c r="U13" s="127"/>
      <c r="V13" s="127"/>
      <c r="W13" s="127"/>
      <c r="X13" s="66"/>
      <c r="Y13" s="68"/>
      <c r="Z13" s="208"/>
      <c r="AA13" s="127"/>
      <c r="AB13" s="127"/>
      <c r="AC13" s="127"/>
      <c r="AD13" s="127"/>
      <c r="AE13" s="52"/>
    </row>
    <row r="14" spans="1:32" s="25" customFormat="1" ht="16.2" x14ac:dyDescent="0.3">
      <c r="A14" s="158"/>
      <c r="B14" s="203"/>
      <c r="C14" s="70"/>
      <c r="D14" s="127"/>
      <c r="E14" s="127"/>
      <c r="F14" s="127"/>
      <c r="G14" s="83"/>
      <c r="H14" s="218"/>
      <c r="I14" s="70"/>
      <c r="J14" s="127"/>
      <c r="K14" s="127"/>
      <c r="L14" s="127"/>
      <c r="M14" s="69"/>
      <c r="N14" s="218"/>
      <c r="O14" s="90"/>
      <c r="P14" s="127"/>
      <c r="Q14" s="127"/>
      <c r="R14" s="127"/>
      <c r="S14" s="69"/>
      <c r="T14" s="226"/>
      <c r="U14" s="127"/>
      <c r="V14" s="127"/>
      <c r="W14" s="127"/>
      <c r="X14" s="66"/>
      <c r="Y14" s="68"/>
      <c r="Z14" s="209"/>
      <c r="AA14" s="127"/>
      <c r="AB14" s="127"/>
      <c r="AC14" s="127"/>
      <c r="AD14" s="127"/>
      <c r="AE14" s="52"/>
    </row>
    <row r="15" spans="1:32" s="25" customFormat="1" ht="15.75" customHeight="1" x14ac:dyDescent="0.3">
      <c r="A15" s="182" t="s">
        <v>31</v>
      </c>
      <c r="B15" s="210" t="str">
        <f>萬新葷菜單!E18</f>
        <v>關 東 煮</v>
      </c>
      <c r="C15" s="70" t="s">
        <v>181</v>
      </c>
      <c r="D15" s="127">
        <v>20</v>
      </c>
      <c r="E15" s="231">
        <f t="shared" ref="E15:E19" si="7">D15*340/1000</f>
        <v>6.8</v>
      </c>
      <c r="F15" s="127" t="s">
        <v>210</v>
      </c>
      <c r="G15" s="83"/>
      <c r="H15" s="216" t="str">
        <f>萬新葷菜單!E19</f>
        <v>肉 包×1</v>
      </c>
      <c r="I15" s="70"/>
      <c r="J15" s="127"/>
      <c r="K15" s="127"/>
      <c r="L15" s="127"/>
      <c r="M15" s="69"/>
      <c r="N15" s="207" t="str">
        <f>萬新葷菜單!E20</f>
        <v>螞蟻上樹</v>
      </c>
      <c r="O15" s="90" t="s">
        <v>190</v>
      </c>
      <c r="P15" s="127">
        <v>13</v>
      </c>
      <c r="Q15" s="231">
        <f t="shared" ref="Q15:Q17" si="8">P15*340/1000</f>
        <v>4.42</v>
      </c>
      <c r="R15" s="127" t="s">
        <v>208</v>
      </c>
      <c r="S15" s="69"/>
      <c r="T15" s="221" t="str">
        <f>萬新葷菜單!E21</f>
        <v>三絲炒蛋</v>
      </c>
      <c r="U15" s="127" t="s">
        <v>132</v>
      </c>
      <c r="V15" s="127">
        <v>30</v>
      </c>
      <c r="W15" s="231">
        <f t="shared" ref="W15:W17" si="9">V15*340/1000</f>
        <v>10.199999999999999</v>
      </c>
      <c r="X15" s="66" t="s">
        <v>214</v>
      </c>
      <c r="Y15" s="68"/>
      <c r="Z15" s="207"/>
      <c r="AA15" s="127"/>
      <c r="AB15" s="127"/>
      <c r="AC15" s="127"/>
      <c r="AD15" s="127"/>
      <c r="AE15" s="52"/>
    </row>
    <row r="16" spans="1:32" s="25" customFormat="1" ht="16.5" customHeight="1" x14ac:dyDescent="0.3">
      <c r="A16" s="157"/>
      <c r="B16" s="202"/>
      <c r="C16" s="70" t="s">
        <v>143</v>
      </c>
      <c r="D16" s="127">
        <v>40</v>
      </c>
      <c r="E16" s="231">
        <f t="shared" si="7"/>
        <v>13.6</v>
      </c>
      <c r="F16" s="127" t="s">
        <v>208</v>
      </c>
      <c r="G16" s="84"/>
      <c r="H16" s="217"/>
      <c r="I16" s="70" t="s">
        <v>188</v>
      </c>
      <c r="J16" s="127">
        <v>65</v>
      </c>
      <c r="K16" s="231">
        <f t="shared" ref="K16" si="10">J16*340/1000</f>
        <v>22.1</v>
      </c>
      <c r="L16" s="127" t="s">
        <v>210</v>
      </c>
      <c r="M16" s="69"/>
      <c r="N16" s="208"/>
      <c r="O16" s="90" t="s">
        <v>146</v>
      </c>
      <c r="P16" s="127">
        <v>9</v>
      </c>
      <c r="Q16" s="231">
        <f t="shared" si="8"/>
        <v>3.06</v>
      </c>
      <c r="R16" s="127" t="s">
        <v>210</v>
      </c>
      <c r="S16" s="69"/>
      <c r="T16" s="222"/>
      <c r="U16" s="127" t="s">
        <v>130</v>
      </c>
      <c r="V16" s="127">
        <v>55</v>
      </c>
      <c r="W16" s="231">
        <f t="shared" si="9"/>
        <v>18.7</v>
      </c>
      <c r="X16" s="64" t="s">
        <v>208</v>
      </c>
      <c r="Y16" s="65"/>
      <c r="Z16" s="208"/>
      <c r="AA16" s="127"/>
      <c r="AB16" s="127"/>
      <c r="AC16" s="127"/>
      <c r="AD16" s="127"/>
      <c r="AE16" s="53"/>
    </row>
    <row r="17" spans="1:31" s="25" customFormat="1" ht="16.2" x14ac:dyDescent="0.3">
      <c r="A17" s="157"/>
      <c r="B17" s="202"/>
      <c r="C17" s="70" t="s">
        <v>139</v>
      </c>
      <c r="D17" s="127">
        <v>15</v>
      </c>
      <c r="E17" s="231">
        <f t="shared" si="7"/>
        <v>5.0999999999999996</v>
      </c>
      <c r="F17" s="127" t="s">
        <v>214</v>
      </c>
      <c r="G17" s="85"/>
      <c r="H17" s="217"/>
      <c r="I17" s="70"/>
      <c r="J17" s="127"/>
      <c r="K17" s="127"/>
      <c r="L17" s="127"/>
      <c r="M17" s="69"/>
      <c r="N17" s="208"/>
      <c r="O17" s="90" t="s">
        <v>171</v>
      </c>
      <c r="P17" s="127">
        <v>25</v>
      </c>
      <c r="Q17" s="231">
        <f t="shared" si="8"/>
        <v>8.5</v>
      </c>
      <c r="R17" s="127" t="s">
        <v>208</v>
      </c>
      <c r="S17" s="69"/>
      <c r="T17" s="222"/>
      <c r="U17" s="127" t="s">
        <v>139</v>
      </c>
      <c r="V17" s="127">
        <v>25</v>
      </c>
      <c r="W17" s="231">
        <f t="shared" si="9"/>
        <v>8.5</v>
      </c>
      <c r="X17" s="64" t="s">
        <v>214</v>
      </c>
      <c r="Y17" s="65"/>
      <c r="Z17" s="208"/>
      <c r="AA17" s="127"/>
      <c r="AB17" s="127"/>
      <c r="AC17" s="127"/>
      <c r="AD17" s="127"/>
      <c r="AE17" s="53"/>
    </row>
    <row r="18" spans="1:31" s="25" customFormat="1" ht="16.2" x14ac:dyDescent="0.3">
      <c r="A18" s="157"/>
      <c r="B18" s="202"/>
      <c r="C18" s="70" t="s">
        <v>182</v>
      </c>
      <c r="D18" s="127">
        <v>15</v>
      </c>
      <c r="E18" s="231">
        <f t="shared" si="7"/>
        <v>5.0999999999999996</v>
      </c>
      <c r="F18" s="127" t="s">
        <v>210</v>
      </c>
      <c r="G18" s="83"/>
      <c r="H18" s="217"/>
      <c r="I18" s="70"/>
      <c r="J18" s="127"/>
      <c r="K18" s="127"/>
      <c r="L18" s="127"/>
      <c r="M18" s="69"/>
      <c r="N18" s="208"/>
      <c r="O18" s="90"/>
      <c r="P18" s="127"/>
      <c r="Q18" s="127"/>
      <c r="R18" s="127"/>
      <c r="S18" s="69"/>
      <c r="T18" s="222"/>
      <c r="U18" s="127"/>
      <c r="V18" s="127"/>
      <c r="W18" s="127"/>
      <c r="X18" s="64"/>
      <c r="Y18" s="65"/>
      <c r="Z18" s="208"/>
      <c r="AA18" s="127"/>
      <c r="AB18" s="127"/>
      <c r="AC18" s="127"/>
      <c r="AD18" s="127"/>
      <c r="AE18" s="53"/>
    </row>
    <row r="19" spans="1:31" s="25" customFormat="1" ht="16.2" x14ac:dyDescent="0.3">
      <c r="A19" s="157"/>
      <c r="B19" s="202"/>
      <c r="C19" s="70" t="s">
        <v>183</v>
      </c>
      <c r="D19" s="127">
        <v>18</v>
      </c>
      <c r="E19" s="231">
        <f t="shared" si="7"/>
        <v>6.12</v>
      </c>
      <c r="F19" s="127" t="s">
        <v>214</v>
      </c>
      <c r="G19" s="83"/>
      <c r="H19" s="217"/>
      <c r="I19" s="70"/>
      <c r="J19" s="127"/>
      <c r="K19" s="127"/>
      <c r="L19" s="127"/>
      <c r="M19" s="69"/>
      <c r="N19" s="208"/>
      <c r="O19" s="90"/>
      <c r="P19" s="127"/>
      <c r="Q19" s="127"/>
      <c r="R19" s="127"/>
      <c r="S19" s="69"/>
      <c r="T19" s="222"/>
      <c r="U19" s="127"/>
      <c r="V19" s="127"/>
      <c r="W19" s="127"/>
      <c r="X19" s="64"/>
      <c r="Y19" s="65"/>
      <c r="Z19" s="208"/>
      <c r="AA19" s="127"/>
      <c r="AB19" s="127"/>
      <c r="AC19" s="127"/>
      <c r="AD19" s="127"/>
      <c r="AE19" s="53"/>
    </row>
    <row r="20" spans="1:31" s="25" customFormat="1" ht="16.2" x14ac:dyDescent="0.3">
      <c r="A20" s="158"/>
      <c r="B20" s="203"/>
      <c r="C20" s="70"/>
      <c r="D20" s="127"/>
      <c r="E20" s="127"/>
      <c r="F20" s="127"/>
      <c r="G20" s="83"/>
      <c r="H20" s="219"/>
      <c r="I20" s="70"/>
      <c r="J20" s="127"/>
      <c r="K20" s="127"/>
      <c r="L20" s="127"/>
      <c r="M20" s="69"/>
      <c r="N20" s="209"/>
      <c r="O20" s="90"/>
      <c r="P20" s="127"/>
      <c r="Q20" s="127"/>
      <c r="R20" s="127"/>
      <c r="S20" s="69"/>
      <c r="T20" s="223"/>
      <c r="U20" s="127"/>
      <c r="V20" s="127"/>
      <c r="W20" s="127"/>
      <c r="X20" s="64"/>
      <c r="Y20" s="65"/>
      <c r="Z20" s="209"/>
      <c r="AA20" s="127"/>
      <c r="AB20" s="127"/>
      <c r="AC20" s="127"/>
      <c r="AD20" s="127"/>
      <c r="AE20" s="53"/>
    </row>
    <row r="21" spans="1:31" s="25" customFormat="1" ht="16.5" customHeight="1" x14ac:dyDescent="0.3">
      <c r="A21" s="182" t="s">
        <v>32</v>
      </c>
      <c r="B21" s="210" t="str">
        <f>萬新葷菜單!F18</f>
        <v>炒青江菜</v>
      </c>
      <c r="C21" s="70" t="s">
        <v>133</v>
      </c>
      <c r="D21" s="127">
        <v>68</v>
      </c>
      <c r="E21" s="231">
        <f t="shared" ref="E21" si="11">D21*340/1000</f>
        <v>23.12</v>
      </c>
      <c r="F21" s="127" t="s">
        <v>212</v>
      </c>
      <c r="G21" s="83"/>
      <c r="H21" s="220" t="str">
        <f>萬新葷菜單!F19</f>
        <v>沙茶油菜</v>
      </c>
      <c r="I21" s="70" t="s">
        <v>234</v>
      </c>
      <c r="J21" s="127">
        <v>68</v>
      </c>
      <c r="K21" s="231">
        <f t="shared" ref="K21" si="12">J21*340/1000</f>
        <v>23.12</v>
      </c>
      <c r="L21" s="127" t="s">
        <v>213</v>
      </c>
      <c r="M21" s="69"/>
      <c r="N21" s="216" t="str">
        <f>萬新葷菜單!F20</f>
        <v>有機蔬菜</v>
      </c>
      <c r="O21" s="89" t="s">
        <v>52</v>
      </c>
      <c r="P21" s="127">
        <v>68</v>
      </c>
      <c r="Q21" s="231">
        <f t="shared" ref="Q21" si="13">P21*340/1000</f>
        <v>23.12</v>
      </c>
      <c r="R21" s="148" t="s">
        <v>64</v>
      </c>
      <c r="S21" s="69"/>
      <c r="T21" s="221" t="str">
        <f>萬新葷菜單!F21</f>
        <v>有機蔬菜</v>
      </c>
      <c r="U21" s="74" t="s">
        <v>52</v>
      </c>
      <c r="V21" s="127">
        <v>68</v>
      </c>
      <c r="W21" s="231">
        <f t="shared" ref="W21" si="14">V21*340/1000</f>
        <v>23.12</v>
      </c>
      <c r="X21" s="64" t="s">
        <v>64</v>
      </c>
      <c r="Y21" s="65"/>
      <c r="Z21" s="207"/>
      <c r="AA21" s="74"/>
      <c r="AB21" s="127"/>
      <c r="AC21" s="127"/>
      <c r="AD21" s="127"/>
      <c r="AE21" s="53"/>
    </row>
    <row r="22" spans="1:31" s="25" customFormat="1" ht="16.5" customHeight="1" x14ac:dyDescent="0.3">
      <c r="A22" s="157"/>
      <c r="B22" s="202"/>
      <c r="C22" s="70"/>
      <c r="D22" s="127"/>
      <c r="E22" s="127"/>
      <c r="F22" s="127"/>
      <c r="G22" s="82"/>
      <c r="H22" s="217"/>
      <c r="I22" s="70"/>
      <c r="J22" s="127"/>
      <c r="K22" s="127"/>
      <c r="L22" s="127"/>
      <c r="M22" s="69"/>
      <c r="N22" s="217"/>
      <c r="O22" s="70"/>
      <c r="P22" s="127"/>
      <c r="Q22" s="127"/>
      <c r="R22" s="127"/>
      <c r="S22" s="69"/>
      <c r="T22" s="222"/>
      <c r="U22" s="127"/>
      <c r="V22" s="127"/>
      <c r="W22" s="127"/>
      <c r="X22" s="64"/>
      <c r="Y22" s="65"/>
      <c r="Z22" s="208"/>
      <c r="AA22" s="127"/>
      <c r="AB22" s="127"/>
      <c r="AC22" s="127"/>
      <c r="AD22" s="127"/>
      <c r="AE22" s="53"/>
    </row>
    <row r="23" spans="1:31" s="25" customFormat="1" ht="16.5" customHeight="1" x14ac:dyDescent="0.3">
      <c r="A23" s="157"/>
      <c r="B23" s="202"/>
      <c r="C23" s="70"/>
      <c r="D23" s="127"/>
      <c r="E23" s="127"/>
      <c r="F23" s="127"/>
      <c r="G23" s="82"/>
      <c r="H23" s="217"/>
      <c r="I23" s="70"/>
      <c r="J23" s="127"/>
      <c r="K23" s="127"/>
      <c r="L23" s="127"/>
      <c r="M23" s="69"/>
      <c r="N23" s="217"/>
      <c r="O23" s="70"/>
      <c r="P23" s="127"/>
      <c r="Q23" s="127"/>
      <c r="R23" s="127"/>
      <c r="S23" s="69"/>
      <c r="T23" s="222"/>
      <c r="U23" s="127"/>
      <c r="V23" s="127"/>
      <c r="W23" s="127"/>
      <c r="X23" s="64"/>
      <c r="Y23" s="65"/>
      <c r="Z23" s="208"/>
      <c r="AA23" s="127"/>
      <c r="AB23" s="127"/>
      <c r="AC23" s="127"/>
      <c r="AD23" s="127"/>
      <c r="AE23" s="53"/>
    </row>
    <row r="24" spans="1:31" s="25" customFormat="1" ht="16.2" x14ac:dyDescent="0.3">
      <c r="A24" s="158"/>
      <c r="B24" s="203"/>
      <c r="C24" s="70"/>
      <c r="D24" s="127"/>
      <c r="E24" s="127"/>
      <c r="F24" s="127"/>
      <c r="G24" s="82"/>
      <c r="H24" s="217"/>
      <c r="I24" s="70"/>
      <c r="J24" s="127"/>
      <c r="K24" s="127"/>
      <c r="L24" s="127"/>
      <c r="M24" s="69"/>
      <c r="N24" s="219"/>
      <c r="O24" s="70"/>
      <c r="P24" s="127"/>
      <c r="Q24" s="127"/>
      <c r="R24" s="127"/>
      <c r="S24" s="69"/>
      <c r="T24" s="223"/>
      <c r="U24" s="127"/>
      <c r="V24" s="127"/>
      <c r="W24" s="127"/>
      <c r="X24" s="64"/>
      <c r="Y24" s="65"/>
      <c r="Z24" s="209"/>
      <c r="AA24" s="127"/>
      <c r="AB24" s="127"/>
      <c r="AC24" s="127"/>
      <c r="AD24" s="127"/>
      <c r="AE24" s="53"/>
    </row>
    <row r="25" spans="1:31" s="25" customFormat="1" ht="15.75" customHeight="1" x14ac:dyDescent="0.3">
      <c r="A25" s="182" t="s">
        <v>33</v>
      </c>
      <c r="B25" s="210" t="str">
        <f>萬新葷菜單!G18</f>
        <v>豆薯蛋花</v>
      </c>
      <c r="C25" s="70" t="s">
        <v>184</v>
      </c>
      <c r="D25" s="127">
        <v>30</v>
      </c>
      <c r="E25" s="231">
        <f t="shared" ref="E25:E26" si="15">D25*340/1000</f>
        <v>10.199999999999999</v>
      </c>
      <c r="F25" s="127" t="s">
        <v>214</v>
      </c>
      <c r="G25" s="82"/>
      <c r="H25" s="217"/>
      <c r="I25" s="70"/>
      <c r="J25" s="127"/>
      <c r="K25" s="127"/>
      <c r="L25" s="127"/>
      <c r="M25" s="69"/>
      <c r="N25" s="220" t="str">
        <f>萬新葷菜單!G20</f>
        <v>香菇雞湯</v>
      </c>
      <c r="O25" s="70" t="s">
        <v>142</v>
      </c>
      <c r="P25" s="127">
        <v>23</v>
      </c>
      <c r="Q25" s="231">
        <f t="shared" ref="Q25" si="16">P25*340/1000</f>
        <v>7.82</v>
      </c>
      <c r="R25" s="127" t="s">
        <v>210</v>
      </c>
      <c r="S25" s="69"/>
      <c r="T25" s="221" t="str">
        <f>萬新葷菜單!G21</f>
        <v>四神龍骨</v>
      </c>
      <c r="U25" s="127" t="s">
        <v>192</v>
      </c>
      <c r="V25" s="127">
        <v>11</v>
      </c>
      <c r="W25" s="231">
        <f t="shared" ref="W25:W26" si="17">V25*340/1000</f>
        <v>3.74</v>
      </c>
      <c r="X25" s="64" t="s">
        <v>210</v>
      </c>
      <c r="Y25" s="65"/>
      <c r="Z25" s="207"/>
      <c r="AA25" s="127"/>
      <c r="AB25" s="127"/>
      <c r="AC25" s="127"/>
      <c r="AD25" s="127"/>
      <c r="AE25" s="53"/>
    </row>
    <row r="26" spans="1:31" s="25" customFormat="1" ht="16.2" x14ac:dyDescent="0.3">
      <c r="A26" s="157"/>
      <c r="B26" s="202"/>
      <c r="C26" s="70" t="s">
        <v>132</v>
      </c>
      <c r="D26" s="127">
        <v>5</v>
      </c>
      <c r="E26" s="231">
        <f t="shared" si="15"/>
        <v>1.7</v>
      </c>
      <c r="F26" s="127" t="s">
        <v>214</v>
      </c>
      <c r="G26" s="83"/>
      <c r="H26" s="217"/>
      <c r="I26" s="70"/>
      <c r="J26" s="127"/>
      <c r="K26" s="127"/>
      <c r="L26" s="127"/>
      <c r="M26" s="69"/>
      <c r="N26" s="217"/>
      <c r="O26" s="70" t="s">
        <v>187</v>
      </c>
      <c r="P26" s="127">
        <v>1</v>
      </c>
      <c r="Q26" s="127">
        <v>1</v>
      </c>
      <c r="R26" s="127" t="s">
        <v>208</v>
      </c>
      <c r="S26" s="69"/>
      <c r="T26" s="222"/>
      <c r="U26" s="146" t="s">
        <v>193</v>
      </c>
      <c r="V26" s="127">
        <v>4</v>
      </c>
      <c r="W26" s="231">
        <f t="shared" si="17"/>
        <v>1.36</v>
      </c>
      <c r="X26" s="64" t="s">
        <v>208</v>
      </c>
      <c r="Y26" s="65"/>
      <c r="Z26" s="208"/>
      <c r="AA26" s="127"/>
      <c r="AB26" s="127"/>
      <c r="AC26" s="127"/>
      <c r="AD26" s="127"/>
      <c r="AE26" s="53"/>
    </row>
    <row r="27" spans="1:31" s="25" customFormat="1" ht="16.2" x14ac:dyDescent="0.3">
      <c r="A27" s="158"/>
      <c r="B27" s="211"/>
      <c r="C27" s="70"/>
      <c r="D27" s="127"/>
      <c r="E27" s="127"/>
      <c r="F27" s="127"/>
      <c r="G27" s="82"/>
      <c r="H27" s="219"/>
      <c r="I27" s="70"/>
      <c r="J27" s="127"/>
      <c r="K27" s="127"/>
      <c r="L27" s="127"/>
      <c r="M27" s="69"/>
      <c r="N27" s="219"/>
      <c r="O27" s="70" t="s">
        <v>143</v>
      </c>
      <c r="P27" s="127">
        <v>32</v>
      </c>
      <c r="Q27" s="231">
        <f t="shared" ref="Q27" si="18">P27*340/1000</f>
        <v>10.88</v>
      </c>
      <c r="R27" s="127" t="s">
        <v>208</v>
      </c>
      <c r="S27" s="69"/>
      <c r="T27" s="223"/>
      <c r="U27" s="127"/>
      <c r="V27" s="127"/>
      <c r="W27" s="127"/>
      <c r="X27" s="64"/>
      <c r="Y27" s="65"/>
      <c r="Z27" s="209"/>
      <c r="AA27" s="127"/>
      <c r="AB27" s="127"/>
      <c r="AC27" s="127"/>
      <c r="AD27" s="127"/>
      <c r="AE27" s="53"/>
    </row>
    <row r="28" spans="1:31" s="31" customFormat="1" ht="18" customHeight="1" x14ac:dyDescent="0.3">
      <c r="A28" s="41" t="s">
        <v>19</v>
      </c>
      <c r="B28" s="28"/>
      <c r="C28" s="28"/>
      <c r="D28" s="28"/>
      <c r="E28" s="29"/>
      <c r="F28" s="28"/>
      <c r="G28" s="86"/>
      <c r="H28" s="96" t="s">
        <v>19</v>
      </c>
      <c r="I28" s="97" t="s">
        <v>19</v>
      </c>
      <c r="J28" s="97"/>
      <c r="K28" s="98"/>
      <c r="L28" s="99"/>
      <c r="M28" s="100"/>
      <c r="N28" s="96"/>
      <c r="O28" s="99"/>
      <c r="P28" s="97"/>
      <c r="Q28" s="98"/>
      <c r="R28" s="99"/>
      <c r="S28" s="100"/>
      <c r="T28" s="101"/>
      <c r="U28" s="97"/>
      <c r="V28" s="97"/>
      <c r="W28" s="98"/>
      <c r="X28" s="99"/>
      <c r="Y28" s="102"/>
      <c r="Z28" s="96"/>
      <c r="AA28" s="99"/>
      <c r="AB28" s="97"/>
      <c r="AC28" s="103"/>
      <c r="AD28" s="99"/>
      <c r="AE28" s="30"/>
    </row>
    <row r="29" spans="1:31" s="31" customFormat="1" ht="18" customHeight="1" x14ac:dyDescent="0.3">
      <c r="A29" s="42" t="s">
        <v>48</v>
      </c>
      <c r="B29" s="28"/>
      <c r="C29" s="28"/>
      <c r="D29" s="28"/>
      <c r="E29" s="29"/>
      <c r="F29" s="28"/>
      <c r="G29" s="86"/>
      <c r="H29" s="96"/>
      <c r="I29" s="99"/>
      <c r="J29" s="97"/>
      <c r="K29" s="98"/>
      <c r="L29" s="99"/>
      <c r="M29" s="100"/>
      <c r="N29" s="96"/>
      <c r="O29" s="99"/>
      <c r="P29" s="97"/>
      <c r="Q29" s="98"/>
      <c r="R29" s="99"/>
      <c r="S29" s="100"/>
      <c r="T29" s="101"/>
      <c r="U29" s="99"/>
      <c r="V29" s="97"/>
      <c r="W29" s="98"/>
      <c r="X29" s="99"/>
      <c r="Y29" s="102"/>
      <c r="Z29" s="96"/>
      <c r="AA29" s="99"/>
      <c r="AB29" s="97"/>
      <c r="AC29" s="103"/>
      <c r="AD29" s="99"/>
      <c r="AE29" s="30"/>
    </row>
    <row r="30" spans="1:31" s="31" customFormat="1" ht="19.95" customHeight="1" x14ac:dyDescent="0.3">
      <c r="A30" s="192" t="s">
        <v>18</v>
      </c>
      <c r="B30" s="198" t="s">
        <v>49</v>
      </c>
      <c r="C30" s="196"/>
      <c r="D30" s="196"/>
      <c r="E30" s="196"/>
      <c r="F30" s="197"/>
      <c r="G30" s="105">
        <v>5.7</v>
      </c>
      <c r="H30" s="198" t="s">
        <v>49</v>
      </c>
      <c r="I30" s="196"/>
      <c r="J30" s="196"/>
      <c r="K30" s="196"/>
      <c r="L30" s="197"/>
      <c r="M30" s="105">
        <v>6.5</v>
      </c>
      <c r="N30" s="198" t="s">
        <v>49</v>
      </c>
      <c r="O30" s="196"/>
      <c r="P30" s="196"/>
      <c r="Q30" s="196"/>
      <c r="R30" s="197"/>
      <c r="S30" s="105">
        <v>6.4</v>
      </c>
      <c r="T30" s="198" t="s">
        <v>49</v>
      </c>
      <c r="U30" s="196"/>
      <c r="V30" s="196"/>
      <c r="W30" s="196"/>
      <c r="X30" s="197"/>
      <c r="Y30" s="105">
        <v>5.8</v>
      </c>
      <c r="Z30" s="198"/>
      <c r="AA30" s="196"/>
      <c r="AB30" s="196"/>
      <c r="AC30" s="196"/>
      <c r="AD30" s="197"/>
      <c r="AE30" s="110"/>
    </row>
    <row r="31" spans="1:31" s="31" customFormat="1" ht="19.95" customHeight="1" x14ac:dyDescent="0.3">
      <c r="A31" s="192"/>
      <c r="B31" s="195" t="s">
        <v>17</v>
      </c>
      <c r="C31" s="196"/>
      <c r="D31" s="196"/>
      <c r="E31" s="196"/>
      <c r="F31" s="197"/>
      <c r="G31" s="105">
        <v>3</v>
      </c>
      <c r="H31" s="195" t="s">
        <v>17</v>
      </c>
      <c r="I31" s="196"/>
      <c r="J31" s="196"/>
      <c r="K31" s="196"/>
      <c r="L31" s="197"/>
      <c r="M31" s="105">
        <v>3</v>
      </c>
      <c r="N31" s="195" t="s">
        <v>17</v>
      </c>
      <c r="O31" s="196"/>
      <c r="P31" s="196"/>
      <c r="Q31" s="196"/>
      <c r="R31" s="197"/>
      <c r="S31" s="105">
        <v>3</v>
      </c>
      <c r="T31" s="195" t="s">
        <v>17</v>
      </c>
      <c r="U31" s="196"/>
      <c r="V31" s="196"/>
      <c r="W31" s="196"/>
      <c r="X31" s="197"/>
      <c r="Y31" s="105">
        <v>3</v>
      </c>
      <c r="Z31" s="195"/>
      <c r="AA31" s="196"/>
      <c r="AB31" s="196"/>
      <c r="AC31" s="196"/>
      <c r="AD31" s="197"/>
      <c r="AE31" s="110"/>
    </row>
    <row r="32" spans="1:31" s="31" customFormat="1" ht="19.95" customHeight="1" x14ac:dyDescent="0.3">
      <c r="A32" s="192"/>
      <c r="B32" s="195" t="s">
        <v>16</v>
      </c>
      <c r="C32" s="196"/>
      <c r="D32" s="196"/>
      <c r="E32" s="196"/>
      <c r="F32" s="197"/>
      <c r="G32" s="105">
        <v>1.8</v>
      </c>
      <c r="H32" s="195" t="s">
        <v>16</v>
      </c>
      <c r="I32" s="196"/>
      <c r="J32" s="196"/>
      <c r="K32" s="196"/>
      <c r="L32" s="197"/>
      <c r="M32" s="105">
        <v>1.7</v>
      </c>
      <c r="N32" s="195" t="s">
        <v>16</v>
      </c>
      <c r="O32" s="196"/>
      <c r="P32" s="196"/>
      <c r="Q32" s="196"/>
      <c r="R32" s="197"/>
      <c r="S32" s="105">
        <v>1.7</v>
      </c>
      <c r="T32" s="195" t="s">
        <v>16</v>
      </c>
      <c r="U32" s="196"/>
      <c r="V32" s="196"/>
      <c r="W32" s="196"/>
      <c r="X32" s="197"/>
      <c r="Y32" s="105">
        <v>1.7</v>
      </c>
      <c r="Z32" s="195"/>
      <c r="AA32" s="196"/>
      <c r="AB32" s="196"/>
      <c r="AC32" s="196"/>
      <c r="AD32" s="197"/>
      <c r="AE32" s="110"/>
    </row>
    <row r="33" spans="1:41" s="31" customFormat="1" ht="19.95" customHeight="1" x14ac:dyDescent="0.3">
      <c r="A33" s="192"/>
      <c r="B33" s="195" t="s">
        <v>51</v>
      </c>
      <c r="C33" s="196"/>
      <c r="D33" s="196"/>
      <c r="E33" s="196"/>
      <c r="F33" s="197"/>
      <c r="G33" s="105">
        <v>0</v>
      </c>
      <c r="H33" s="195" t="s">
        <v>51</v>
      </c>
      <c r="I33" s="196"/>
      <c r="J33" s="196"/>
      <c r="K33" s="196"/>
      <c r="L33" s="197"/>
      <c r="M33" s="105">
        <v>0</v>
      </c>
      <c r="N33" s="195" t="s">
        <v>51</v>
      </c>
      <c r="O33" s="196"/>
      <c r="P33" s="196"/>
      <c r="Q33" s="196"/>
      <c r="R33" s="197"/>
      <c r="S33" s="105">
        <v>0</v>
      </c>
      <c r="T33" s="195" t="s">
        <v>51</v>
      </c>
      <c r="U33" s="196"/>
      <c r="V33" s="196"/>
      <c r="W33" s="196"/>
      <c r="X33" s="197"/>
      <c r="Y33" s="105">
        <v>0</v>
      </c>
      <c r="Z33" s="195"/>
      <c r="AA33" s="196"/>
      <c r="AB33" s="196"/>
      <c r="AC33" s="196"/>
      <c r="AD33" s="197"/>
      <c r="AE33" s="110"/>
    </row>
    <row r="34" spans="1:41" s="31" customFormat="1" ht="19.95" customHeight="1" x14ac:dyDescent="0.3">
      <c r="A34" s="192"/>
      <c r="B34" s="195" t="s">
        <v>15</v>
      </c>
      <c r="C34" s="196"/>
      <c r="D34" s="196"/>
      <c r="E34" s="196"/>
      <c r="F34" s="197"/>
      <c r="G34" s="105">
        <v>0</v>
      </c>
      <c r="H34" s="195" t="s">
        <v>15</v>
      </c>
      <c r="I34" s="196"/>
      <c r="J34" s="196"/>
      <c r="K34" s="196"/>
      <c r="L34" s="197"/>
      <c r="M34" s="105">
        <v>1</v>
      </c>
      <c r="N34" s="195" t="s">
        <v>15</v>
      </c>
      <c r="O34" s="196"/>
      <c r="P34" s="196"/>
      <c r="Q34" s="196"/>
      <c r="R34" s="197"/>
      <c r="S34" s="105">
        <v>0</v>
      </c>
      <c r="T34" s="195" t="s">
        <v>15</v>
      </c>
      <c r="U34" s="196"/>
      <c r="V34" s="196"/>
      <c r="W34" s="196"/>
      <c r="X34" s="197"/>
      <c r="Y34" s="105">
        <v>0</v>
      </c>
      <c r="Z34" s="195"/>
      <c r="AA34" s="196"/>
      <c r="AB34" s="196"/>
      <c r="AC34" s="196"/>
      <c r="AD34" s="197"/>
      <c r="AE34" s="110"/>
    </row>
    <row r="35" spans="1:41" s="31" customFormat="1" ht="19.95" customHeight="1" x14ac:dyDescent="0.3">
      <c r="A35" s="192"/>
      <c r="B35" s="195" t="s">
        <v>50</v>
      </c>
      <c r="C35" s="196"/>
      <c r="D35" s="196"/>
      <c r="E35" s="196"/>
      <c r="F35" s="197"/>
      <c r="G35" s="105">
        <v>2.5</v>
      </c>
      <c r="H35" s="195" t="s">
        <v>50</v>
      </c>
      <c r="I35" s="196"/>
      <c r="J35" s="196"/>
      <c r="K35" s="196"/>
      <c r="L35" s="197"/>
      <c r="M35" s="105">
        <v>2.6</v>
      </c>
      <c r="N35" s="195" t="s">
        <v>50</v>
      </c>
      <c r="O35" s="196"/>
      <c r="P35" s="196"/>
      <c r="Q35" s="196"/>
      <c r="R35" s="197"/>
      <c r="S35" s="105">
        <v>2.8</v>
      </c>
      <c r="T35" s="195" t="s">
        <v>50</v>
      </c>
      <c r="U35" s="196"/>
      <c r="V35" s="196"/>
      <c r="W35" s="196"/>
      <c r="X35" s="197"/>
      <c r="Y35" s="105">
        <v>2.5</v>
      </c>
      <c r="Z35" s="195"/>
      <c r="AA35" s="196"/>
      <c r="AB35" s="196"/>
      <c r="AC35" s="196"/>
      <c r="AD35" s="197"/>
      <c r="AE35" s="110"/>
    </row>
    <row r="36" spans="1:41" s="31" customFormat="1" ht="19.5" customHeight="1" x14ac:dyDescent="0.3">
      <c r="A36" s="192"/>
      <c r="B36" s="195" t="s">
        <v>14</v>
      </c>
      <c r="C36" s="196"/>
      <c r="D36" s="196"/>
      <c r="E36" s="196"/>
      <c r="F36" s="197"/>
      <c r="G36" s="106">
        <f>G30*68+G31*45+G32*25+G34*60+G35*75</f>
        <v>755.1</v>
      </c>
      <c r="H36" s="195" t="s">
        <v>14</v>
      </c>
      <c r="I36" s="196"/>
      <c r="J36" s="196"/>
      <c r="K36" s="196"/>
      <c r="L36" s="197"/>
      <c r="M36" s="106">
        <f>M30*68+M31*45+M32*25+M34*60+M35*75</f>
        <v>874.5</v>
      </c>
      <c r="N36" s="195" t="s">
        <v>14</v>
      </c>
      <c r="O36" s="196"/>
      <c r="P36" s="196"/>
      <c r="Q36" s="196"/>
      <c r="R36" s="197"/>
      <c r="S36" s="106">
        <f>S30*68+S31*45+S32*25+S34*60+S35*75</f>
        <v>822.7</v>
      </c>
      <c r="T36" s="195" t="s">
        <v>14</v>
      </c>
      <c r="U36" s="196"/>
      <c r="V36" s="196"/>
      <c r="W36" s="196"/>
      <c r="X36" s="197"/>
      <c r="Y36" s="106">
        <f>Y30*68+Y31*45+Y32*25+Y34*60+Y35*75</f>
        <v>759.4</v>
      </c>
      <c r="Z36" s="195"/>
      <c r="AA36" s="196"/>
      <c r="AB36" s="196"/>
      <c r="AC36" s="196"/>
      <c r="AD36" s="197"/>
      <c r="AE36" s="111"/>
    </row>
    <row r="37" spans="1:41" s="31" customFormat="1" ht="26.25" customHeight="1" x14ac:dyDescent="0.3">
      <c r="A37" s="34" t="s">
        <v>13</v>
      </c>
      <c r="B37" s="126"/>
      <c r="C37" s="35"/>
      <c r="D37" s="36"/>
      <c r="E37" s="37"/>
      <c r="F37" s="36"/>
      <c r="G37" s="47"/>
      <c r="H37" s="48" t="s">
        <v>13</v>
      </c>
      <c r="I37" s="34"/>
      <c r="J37" s="35"/>
      <c r="K37" s="36"/>
      <c r="L37" s="37"/>
      <c r="M37" s="47"/>
      <c r="N37" s="48" t="s">
        <v>13</v>
      </c>
      <c r="O37" s="34"/>
      <c r="P37" s="35"/>
      <c r="Q37" s="36"/>
      <c r="R37" s="37"/>
      <c r="S37" s="47"/>
      <c r="T37" s="48" t="s">
        <v>13</v>
      </c>
      <c r="U37" s="34"/>
      <c r="V37" s="35"/>
      <c r="W37" s="36"/>
      <c r="X37" s="37"/>
      <c r="Y37" s="47"/>
      <c r="Z37" s="48"/>
      <c r="AA37" s="34"/>
      <c r="AB37" s="35"/>
      <c r="AC37" s="36"/>
      <c r="AD37" s="37"/>
      <c r="AE37" s="129"/>
      <c r="AN37" s="38"/>
      <c r="AO37" s="32"/>
    </row>
    <row r="38" spans="1:41" s="31" customFormat="1" ht="24.75" customHeight="1" x14ac:dyDescent="0.3">
      <c r="A38" s="39" t="s">
        <v>12</v>
      </c>
      <c r="B38" s="38"/>
      <c r="H38" s="40"/>
      <c r="L38" s="40" t="s">
        <v>11</v>
      </c>
      <c r="M38" s="40"/>
      <c r="N38" s="40"/>
      <c r="R38" s="40"/>
      <c r="S38" s="40"/>
      <c r="T38" s="40" t="s">
        <v>10</v>
      </c>
      <c r="Z38" s="40" t="s">
        <v>9</v>
      </c>
      <c r="AD38" s="40"/>
      <c r="AE38" s="40"/>
    </row>
  </sheetData>
  <mergeCells count="76">
    <mergeCell ref="H15:H20"/>
    <mergeCell ref="H21:H27"/>
    <mergeCell ref="Z36:AD36"/>
    <mergeCell ref="B35:F35"/>
    <mergeCell ref="H35:L35"/>
    <mergeCell ref="N35:R35"/>
    <mergeCell ref="T35:X35"/>
    <mergeCell ref="Z35:AD35"/>
    <mergeCell ref="Z32:AD32"/>
    <mergeCell ref="B34:F34"/>
    <mergeCell ref="H34:L34"/>
    <mergeCell ref="N34:R34"/>
    <mergeCell ref="T34:X34"/>
    <mergeCell ref="Z34:AD34"/>
    <mergeCell ref="B33:F33"/>
    <mergeCell ref="H33:L33"/>
    <mergeCell ref="N33:R33"/>
    <mergeCell ref="T33:X33"/>
    <mergeCell ref="Z33:AD33"/>
    <mergeCell ref="A30:A36"/>
    <mergeCell ref="B30:F30"/>
    <mergeCell ref="H30:L30"/>
    <mergeCell ref="N30:R30"/>
    <mergeCell ref="T30:X30"/>
    <mergeCell ref="B32:F32"/>
    <mergeCell ref="H32:L32"/>
    <mergeCell ref="N32:R32"/>
    <mergeCell ref="T32:X32"/>
    <mergeCell ref="B36:F36"/>
    <mergeCell ref="H36:L36"/>
    <mergeCell ref="N36:R36"/>
    <mergeCell ref="T36:X36"/>
    <mergeCell ref="Z30:AD30"/>
    <mergeCell ref="B31:F31"/>
    <mergeCell ref="H31:L31"/>
    <mergeCell ref="N31:R31"/>
    <mergeCell ref="T31:X31"/>
    <mergeCell ref="Z31:AD31"/>
    <mergeCell ref="A25:A27"/>
    <mergeCell ref="B25:B27"/>
    <mergeCell ref="T25:T27"/>
    <mergeCell ref="Z25:Z27"/>
    <mergeCell ref="H5:H14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21:A24"/>
    <mergeCell ref="B21:B24"/>
    <mergeCell ref="A15:A20"/>
    <mergeCell ref="B15:B20"/>
    <mergeCell ref="A5:A7"/>
    <mergeCell ref="B5:B7"/>
    <mergeCell ref="A8:A14"/>
    <mergeCell ref="B8:B14"/>
    <mergeCell ref="N5:N7"/>
    <mergeCell ref="N8:N14"/>
    <mergeCell ref="N21:N24"/>
    <mergeCell ref="N25:N27"/>
    <mergeCell ref="Z5:Z7"/>
    <mergeCell ref="Z8:Z14"/>
    <mergeCell ref="T5:T7"/>
    <mergeCell ref="T8:T14"/>
    <mergeCell ref="N15:N20"/>
    <mergeCell ref="T15:T20"/>
    <mergeCell ref="Z15:Z20"/>
    <mergeCell ref="T21:T24"/>
    <mergeCell ref="Z21:Z24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O38"/>
  <sheetViews>
    <sheetView zoomScale="60" zoomScaleNormal="60" workbookViewId="0">
      <selection activeCell="AL23" sqref="AL23"/>
    </sheetView>
  </sheetViews>
  <sheetFormatPr defaultColWidth="9" defaultRowHeight="13.8" x14ac:dyDescent="0.3"/>
  <cols>
    <col min="1" max="31" width="7.77734375" style="25" customWidth="1"/>
    <col min="32" max="40" width="7.77734375" style="15" customWidth="1"/>
    <col min="41" max="16384" width="9" style="15"/>
  </cols>
  <sheetData>
    <row r="1" spans="1:32" ht="24.6" x14ac:dyDescent="0.3">
      <c r="A1" s="159" t="s">
        <v>227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4"/>
      <c r="AE1" s="14"/>
    </row>
    <row r="2" spans="1:32" ht="21" x14ac:dyDescent="0.3">
      <c r="A2" s="81" t="s">
        <v>243</v>
      </c>
      <c r="B2" s="45"/>
      <c r="C2" s="45"/>
      <c r="D2" s="45"/>
      <c r="E2" s="45"/>
      <c r="F2" s="45"/>
      <c r="G2" s="45"/>
      <c r="H2" s="45"/>
      <c r="I2" s="16"/>
      <c r="J2" s="16"/>
      <c r="K2" s="16"/>
      <c r="L2" s="16"/>
      <c r="M2" s="16"/>
      <c r="N2" s="16"/>
      <c r="O2" s="16" t="s">
        <v>42</v>
      </c>
      <c r="P2" s="16"/>
      <c r="Q2" s="16"/>
      <c r="R2" s="16"/>
      <c r="S2" s="16"/>
      <c r="T2" s="16"/>
      <c r="U2" s="161" t="s">
        <v>43</v>
      </c>
      <c r="V2" s="161"/>
      <c r="W2" s="161"/>
      <c r="X2" s="161"/>
      <c r="Y2" s="161"/>
      <c r="Z2" s="161"/>
      <c r="AA2" s="161"/>
      <c r="AB2" s="161"/>
      <c r="AC2" s="161"/>
      <c r="AD2" s="161"/>
      <c r="AE2" s="17"/>
    </row>
    <row r="3" spans="1:32" ht="16.2" x14ac:dyDescent="0.3">
      <c r="A3" s="49" t="s">
        <v>22</v>
      </c>
      <c r="B3" s="162">
        <f>萬新葷菜單!A23</f>
        <v>45957</v>
      </c>
      <c r="C3" s="163"/>
      <c r="D3" s="163"/>
      <c r="E3" s="164">
        <f>B3</f>
        <v>45957</v>
      </c>
      <c r="F3" s="164"/>
      <c r="G3" s="165"/>
      <c r="H3" s="166">
        <f>萬新葷菜單!A24</f>
        <v>45958</v>
      </c>
      <c r="I3" s="163"/>
      <c r="J3" s="163"/>
      <c r="K3" s="167">
        <f>H3</f>
        <v>45958</v>
      </c>
      <c r="L3" s="167"/>
      <c r="M3" s="200"/>
      <c r="N3" s="166">
        <f>H3+1</f>
        <v>45959</v>
      </c>
      <c r="O3" s="163"/>
      <c r="P3" s="163"/>
      <c r="Q3" s="167">
        <f>N3</f>
        <v>45959</v>
      </c>
      <c r="R3" s="167"/>
      <c r="S3" s="200"/>
      <c r="T3" s="166">
        <f>N3+1</f>
        <v>45960</v>
      </c>
      <c r="U3" s="163"/>
      <c r="V3" s="163"/>
      <c r="W3" s="167">
        <f>T3</f>
        <v>45960</v>
      </c>
      <c r="X3" s="167"/>
      <c r="Y3" s="169"/>
      <c r="Z3" s="166">
        <f>T3+1</f>
        <v>45961</v>
      </c>
      <c r="AA3" s="163"/>
      <c r="AB3" s="163"/>
      <c r="AC3" s="169">
        <f>Z3</f>
        <v>45961</v>
      </c>
      <c r="AD3" s="169"/>
      <c r="AE3" s="170"/>
    </row>
    <row r="4" spans="1:32" s="22" customFormat="1" ht="16.2" x14ac:dyDescent="0.3">
      <c r="A4" s="50" t="s">
        <v>23</v>
      </c>
      <c r="B4" s="113" t="s">
        <v>24</v>
      </c>
      <c r="C4" s="19" t="s">
        <v>25</v>
      </c>
      <c r="D4" s="20" t="s">
        <v>26</v>
      </c>
      <c r="E4" s="19" t="s">
        <v>27</v>
      </c>
      <c r="F4" s="19" t="s">
        <v>28</v>
      </c>
      <c r="G4" s="51" t="s">
        <v>38</v>
      </c>
      <c r="H4" s="46" t="s">
        <v>29</v>
      </c>
      <c r="I4" s="19" t="s">
        <v>25</v>
      </c>
      <c r="J4" s="20" t="s">
        <v>26</v>
      </c>
      <c r="K4" s="56" t="s">
        <v>27</v>
      </c>
      <c r="L4" s="118" t="s">
        <v>28</v>
      </c>
      <c r="M4" s="115" t="s">
        <v>38</v>
      </c>
      <c r="N4" s="46" t="s">
        <v>29</v>
      </c>
      <c r="O4" s="19" t="s">
        <v>25</v>
      </c>
      <c r="P4" s="20" t="s">
        <v>26</v>
      </c>
      <c r="Q4" s="56" t="s">
        <v>27</v>
      </c>
      <c r="R4" s="118" t="s">
        <v>28</v>
      </c>
      <c r="S4" s="115" t="s">
        <v>37</v>
      </c>
      <c r="T4" s="46" t="s">
        <v>29</v>
      </c>
      <c r="U4" s="19" t="s">
        <v>25</v>
      </c>
      <c r="V4" s="20" t="s">
        <v>26</v>
      </c>
      <c r="W4" s="56" t="s">
        <v>27</v>
      </c>
      <c r="X4" s="118" t="s">
        <v>28</v>
      </c>
      <c r="Y4" s="130" t="s">
        <v>37</v>
      </c>
      <c r="Z4" s="46" t="s">
        <v>29</v>
      </c>
      <c r="AA4" s="19" t="s">
        <v>25</v>
      </c>
      <c r="AB4" s="20" t="s">
        <v>26</v>
      </c>
      <c r="AC4" s="56" t="s">
        <v>27</v>
      </c>
      <c r="AD4" s="118" t="s">
        <v>28</v>
      </c>
      <c r="AE4" s="115" t="s">
        <v>37</v>
      </c>
      <c r="AF4" s="23"/>
    </row>
    <row r="5" spans="1:32" s="22" customFormat="1" ht="16.2" x14ac:dyDescent="0.3">
      <c r="A5" s="156" t="s">
        <v>35</v>
      </c>
      <c r="B5" s="201" t="str">
        <f>萬新葷菜單!C23</f>
        <v>白米飯</v>
      </c>
      <c r="C5" s="70" t="s">
        <v>126</v>
      </c>
      <c r="D5" s="127">
        <v>110</v>
      </c>
      <c r="E5" s="231">
        <f t="shared" ref="E5" si="0">D5*340/1000</f>
        <v>37.4</v>
      </c>
      <c r="F5" s="64" t="s">
        <v>208</v>
      </c>
      <c r="G5" s="55"/>
      <c r="H5" s="216" t="str">
        <f>萬新葷菜單!D24</f>
        <v>雞絲肉飯</v>
      </c>
      <c r="I5" s="70" t="s">
        <v>126</v>
      </c>
      <c r="J5" s="127">
        <v>110</v>
      </c>
      <c r="K5" s="231">
        <f t="shared" ref="K5:K8" si="1">J5*340/1000</f>
        <v>37.4</v>
      </c>
      <c r="L5" s="65" t="s">
        <v>208</v>
      </c>
      <c r="M5" s="115"/>
      <c r="N5" s="204" t="str">
        <f>萬新葷菜單!C25</f>
        <v>麥片米飯</v>
      </c>
      <c r="O5" s="70" t="s">
        <v>127</v>
      </c>
      <c r="P5" s="127">
        <v>73</v>
      </c>
      <c r="Q5" s="231">
        <f t="shared" ref="Q5:Q6" si="2">P5*340/1000</f>
        <v>24.82</v>
      </c>
      <c r="R5" s="65" t="s">
        <v>208</v>
      </c>
      <c r="S5" s="115"/>
      <c r="T5" s="204" t="str">
        <f>萬新葷菜單!C26</f>
        <v>糙米飯</v>
      </c>
      <c r="U5" s="70" t="s">
        <v>127</v>
      </c>
      <c r="V5" s="127">
        <v>73</v>
      </c>
      <c r="W5" s="231">
        <f t="shared" ref="W5:W6" si="3">V5*340/1000</f>
        <v>24.82</v>
      </c>
      <c r="X5" s="65" t="s">
        <v>208</v>
      </c>
      <c r="Y5" s="130"/>
      <c r="Z5" s="204" t="str">
        <f>萬新葷菜單!C27</f>
        <v>小米飯</v>
      </c>
      <c r="AA5" s="70" t="s">
        <v>127</v>
      </c>
      <c r="AB5" s="127">
        <v>73</v>
      </c>
      <c r="AC5" s="127">
        <v>73</v>
      </c>
      <c r="AD5" s="65" t="s">
        <v>208</v>
      </c>
      <c r="AE5" s="115"/>
      <c r="AF5" s="23"/>
    </row>
    <row r="6" spans="1:32" s="22" customFormat="1" ht="16.2" x14ac:dyDescent="0.3">
      <c r="A6" s="157"/>
      <c r="B6" s="202"/>
      <c r="C6" s="70"/>
      <c r="D6" s="20"/>
      <c r="E6" s="20"/>
      <c r="F6" s="64"/>
      <c r="G6" s="55"/>
      <c r="H6" s="217"/>
      <c r="I6" s="70" t="s">
        <v>198</v>
      </c>
      <c r="J6" s="127">
        <v>65</v>
      </c>
      <c r="K6" s="231">
        <f t="shared" si="1"/>
        <v>22.1</v>
      </c>
      <c r="L6" s="65" t="s">
        <v>210</v>
      </c>
      <c r="M6" s="115"/>
      <c r="N6" s="205"/>
      <c r="O6" s="70" t="s">
        <v>200</v>
      </c>
      <c r="P6" s="127">
        <v>37</v>
      </c>
      <c r="Q6" s="231">
        <f t="shared" si="2"/>
        <v>12.58</v>
      </c>
      <c r="R6" s="65" t="s">
        <v>208</v>
      </c>
      <c r="S6" s="115"/>
      <c r="T6" s="205"/>
      <c r="U6" s="70" t="s">
        <v>135</v>
      </c>
      <c r="V6" s="127">
        <v>37</v>
      </c>
      <c r="W6" s="231">
        <f t="shared" si="3"/>
        <v>12.58</v>
      </c>
      <c r="X6" s="65" t="s">
        <v>208</v>
      </c>
      <c r="Y6" s="130"/>
      <c r="Z6" s="205"/>
      <c r="AA6" s="70" t="s">
        <v>165</v>
      </c>
      <c r="AB6" s="127">
        <v>37</v>
      </c>
      <c r="AC6" s="127">
        <v>37</v>
      </c>
      <c r="AD6" s="65" t="s">
        <v>208</v>
      </c>
      <c r="AE6" s="115"/>
      <c r="AF6" s="23"/>
    </row>
    <row r="7" spans="1:32" s="22" customFormat="1" ht="16.2" x14ac:dyDescent="0.3">
      <c r="A7" s="158"/>
      <c r="B7" s="203"/>
      <c r="C7" s="70"/>
      <c r="D7" s="20"/>
      <c r="E7" s="20"/>
      <c r="F7" s="64"/>
      <c r="G7" s="55"/>
      <c r="H7" s="217"/>
      <c r="I7" s="70" t="s">
        <v>199</v>
      </c>
      <c r="J7" s="127">
        <v>5</v>
      </c>
      <c r="K7" s="231">
        <f t="shared" si="1"/>
        <v>1.7</v>
      </c>
      <c r="L7" s="65" t="s">
        <v>208</v>
      </c>
      <c r="M7" s="115"/>
      <c r="N7" s="206"/>
      <c r="O7" s="70"/>
      <c r="P7" s="127"/>
      <c r="Q7" s="127"/>
      <c r="R7" s="65"/>
      <c r="S7" s="115"/>
      <c r="T7" s="206"/>
      <c r="U7" s="70"/>
      <c r="V7" s="63"/>
      <c r="W7" s="63"/>
      <c r="X7" s="65"/>
      <c r="Y7" s="130"/>
      <c r="Z7" s="206"/>
      <c r="AA7" s="70"/>
      <c r="AB7" s="63"/>
      <c r="AC7" s="63"/>
      <c r="AD7" s="65"/>
      <c r="AE7" s="115"/>
      <c r="AF7" s="23"/>
    </row>
    <row r="8" spans="1:32" s="25" customFormat="1" ht="16.5" customHeight="1" x14ac:dyDescent="0.3">
      <c r="A8" s="156" t="s">
        <v>34</v>
      </c>
      <c r="B8" s="210" t="str">
        <f>萬新葷菜單!D23</f>
        <v>蒜 頭 雞</v>
      </c>
      <c r="C8" s="70" t="s">
        <v>142</v>
      </c>
      <c r="D8" s="127">
        <v>90</v>
      </c>
      <c r="E8" s="231">
        <f t="shared" ref="E8:E10" si="4">D8*340/1000</f>
        <v>30.6</v>
      </c>
      <c r="F8" s="64" t="s">
        <v>210</v>
      </c>
      <c r="G8" s="82"/>
      <c r="H8" s="217"/>
      <c r="I8" s="70" t="s">
        <v>130</v>
      </c>
      <c r="J8" s="127">
        <v>10</v>
      </c>
      <c r="K8" s="231">
        <f t="shared" si="1"/>
        <v>3.4</v>
      </c>
      <c r="L8" s="64" t="s">
        <v>208</v>
      </c>
      <c r="M8" s="116"/>
      <c r="N8" s="216" t="str">
        <f>萬新葷菜單!D25</f>
        <v>梅干扣肉</v>
      </c>
      <c r="O8" s="70" t="s">
        <v>175</v>
      </c>
      <c r="P8" s="127">
        <v>90</v>
      </c>
      <c r="Q8" s="231">
        <f t="shared" ref="Q8:Q10" si="5">P8*340/1000</f>
        <v>30.6</v>
      </c>
      <c r="R8" s="64" t="s">
        <v>210</v>
      </c>
      <c r="S8" s="116"/>
      <c r="T8" s="216" t="str">
        <f>萬新葷菜單!D26</f>
        <v>鹽 酥 雞</v>
      </c>
      <c r="U8" s="70" t="s">
        <v>142</v>
      </c>
      <c r="V8" s="127">
        <v>80</v>
      </c>
      <c r="W8" s="231">
        <f t="shared" ref="W8:W9" si="6">V8*340/1000</f>
        <v>27.2</v>
      </c>
      <c r="X8" s="64" t="s">
        <v>211</v>
      </c>
      <c r="Y8" s="131"/>
      <c r="Z8" s="216" t="str">
        <f>萬新葷菜單!D27</f>
        <v>家常滷肉燥</v>
      </c>
      <c r="AA8" s="70" t="s">
        <v>129</v>
      </c>
      <c r="AB8" s="127">
        <v>60</v>
      </c>
      <c r="AC8" s="231">
        <f t="shared" ref="AC8:AC9" si="7">AB8*340/1000</f>
        <v>20.399999999999999</v>
      </c>
      <c r="AD8" s="64" t="s">
        <v>210</v>
      </c>
      <c r="AE8" s="116"/>
    </row>
    <row r="9" spans="1:32" s="25" customFormat="1" ht="16.2" x14ac:dyDescent="0.3">
      <c r="A9" s="157"/>
      <c r="B9" s="202"/>
      <c r="C9" s="70" t="s">
        <v>130</v>
      </c>
      <c r="D9" s="127">
        <v>30</v>
      </c>
      <c r="E9" s="231">
        <f t="shared" si="4"/>
        <v>10.199999999999999</v>
      </c>
      <c r="F9" s="64" t="s">
        <v>208</v>
      </c>
      <c r="G9" s="82"/>
      <c r="H9" s="217"/>
      <c r="I9" s="70"/>
      <c r="J9" s="127"/>
      <c r="K9" s="127"/>
      <c r="L9" s="64"/>
      <c r="M9" s="117"/>
      <c r="N9" s="217"/>
      <c r="O9" s="70" t="s">
        <v>201</v>
      </c>
      <c r="P9" s="127">
        <v>12</v>
      </c>
      <c r="Q9" s="231">
        <f t="shared" si="5"/>
        <v>4.08</v>
      </c>
      <c r="R9" s="64" t="s">
        <v>208</v>
      </c>
      <c r="S9" s="117"/>
      <c r="T9" s="217"/>
      <c r="U9" s="70" t="s">
        <v>235</v>
      </c>
      <c r="V9" s="127">
        <v>30</v>
      </c>
      <c r="W9" s="231">
        <f t="shared" si="6"/>
        <v>10.199999999999999</v>
      </c>
      <c r="X9" s="64" t="s">
        <v>211</v>
      </c>
      <c r="Y9" s="65"/>
      <c r="Z9" s="217"/>
      <c r="AA9" s="70" t="s">
        <v>130</v>
      </c>
      <c r="AB9" s="127">
        <v>50</v>
      </c>
      <c r="AC9" s="231">
        <f t="shared" si="7"/>
        <v>17</v>
      </c>
      <c r="AD9" s="64" t="s">
        <v>208</v>
      </c>
      <c r="AE9" s="117"/>
    </row>
    <row r="10" spans="1:32" s="25" customFormat="1" ht="16.2" x14ac:dyDescent="0.3">
      <c r="A10" s="157"/>
      <c r="B10" s="202"/>
      <c r="C10" s="70" t="s">
        <v>194</v>
      </c>
      <c r="D10" s="127">
        <v>2</v>
      </c>
      <c r="E10" s="231">
        <f t="shared" si="4"/>
        <v>0.68</v>
      </c>
      <c r="F10" s="64" t="s">
        <v>208</v>
      </c>
      <c r="G10" s="82"/>
      <c r="H10" s="217"/>
      <c r="I10" s="70"/>
      <c r="J10" s="127"/>
      <c r="K10" s="127"/>
      <c r="L10" s="64"/>
      <c r="M10" s="117"/>
      <c r="N10" s="217"/>
      <c r="O10" s="70" t="s">
        <v>143</v>
      </c>
      <c r="P10" s="127">
        <v>20</v>
      </c>
      <c r="Q10" s="231">
        <f t="shared" si="5"/>
        <v>6.8</v>
      </c>
      <c r="R10" s="64" t="s">
        <v>208</v>
      </c>
      <c r="S10" s="117"/>
      <c r="T10" s="217"/>
      <c r="U10" s="70"/>
      <c r="V10" s="127"/>
      <c r="W10" s="127"/>
      <c r="X10" s="64"/>
      <c r="Y10" s="65"/>
      <c r="Z10" s="217"/>
      <c r="AA10" s="70"/>
      <c r="AB10" s="127"/>
      <c r="AC10" s="127"/>
      <c r="AD10" s="64"/>
      <c r="AE10" s="117"/>
    </row>
    <row r="11" spans="1:32" s="25" customFormat="1" ht="16.2" x14ac:dyDescent="0.3">
      <c r="A11" s="157"/>
      <c r="B11" s="202"/>
      <c r="C11" s="70"/>
      <c r="D11" s="18"/>
      <c r="E11" s="18"/>
      <c r="F11" s="64"/>
      <c r="G11" s="82"/>
      <c r="H11" s="217"/>
      <c r="I11" s="70"/>
      <c r="J11" s="127"/>
      <c r="K11" s="127"/>
      <c r="L11" s="64"/>
      <c r="M11" s="117"/>
      <c r="N11" s="217"/>
      <c r="O11" s="70"/>
      <c r="P11" s="127"/>
      <c r="Q11" s="127"/>
      <c r="R11" s="64"/>
      <c r="S11" s="117"/>
      <c r="T11" s="217"/>
      <c r="U11" s="70"/>
      <c r="V11" s="127"/>
      <c r="W11" s="127"/>
      <c r="X11" s="64"/>
      <c r="Y11" s="65"/>
      <c r="Z11" s="217"/>
      <c r="AA11" s="70"/>
      <c r="AB11" s="127"/>
      <c r="AC11" s="127"/>
      <c r="AD11" s="64"/>
      <c r="AE11" s="117"/>
      <c r="AF11" s="26"/>
    </row>
    <row r="12" spans="1:32" s="25" customFormat="1" ht="16.2" x14ac:dyDescent="0.3">
      <c r="A12" s="157"/>
      <c r="B12" s="202"/>
      <c r="C12" s="70"/>
      <c r="D12" s="18"/>
      <c r="E12" s="18"/>
      <c r="F12" s="149"/>
      <c r="G12" s="83"/>
      <c r="H12" s="217"/>
      <c r="I12" s="70"/>
      <c r="J12" s="127"/>
      <c r="K12" s="127"/>
      <c r="L12" s="64"/>
      <c r="M12" s="117"/>
      <c r="N12" s="217"/>
      <c r="O12" s="70"/>
      <c r="P12" s="127"/>
      <c r="Q12" s="127"/>
      <c r="R12" s="64"/>
      <c r="S12" s="117"/>
      <c r="T12" s="217"/>
      <c r="U12" s="70"/>
      <c r="V12" s="70"/>
      <c r="W12" s="70"/>
      <c r="X12" s="64"/>
      <c r="Y12" s="65"/>
      <c r="Z12" s="217"/>
      <c r="AA12" s="70"/>
      <c r="AB12" s="127"/>
      <c r="AC12" s="127"/>
      <c r="AD12" s="64"/>
      <c r="AE12" s="117"/>
    </row>
    <row r="13" spans="1:32" s="25" customFormat="1" ht="15.75" customHeight="1" x14ac:dyDescent="0.3">
      <c r="A13" s="157"/>
      <c r="B13" s="202"/>
      <c r="C13" s="70"/>
      <c r="D13" s="18"/>
      <c r="E13" s="18"/>
      <c r="F13" s="149"/>
      <c r="G13" s="83"/>
      <c r="H13" s="217"/>
      <c r="I13" s="70"/>
      <c r="J13" s="127"/>
      <c r="K13" s="127"/>
      <c r="L13" s="64"/>
      <c r="M13" s="117"/>
      <c r="N13" s="217"/>
      <c r="O13" s="70"/>
      <c r="P13" s="127"/>
      <c r="Q13" s="127"/>
      <c r="R13" s="64"/>
      <c r="S13" s="117"/>
      <c r="T13" s="217"/>
      <c r="U13" s="70"/>
      <c r="V13" s="70"/>
      <c r="W13" s="70"/>
      <c r="X13" s="64"/>
      <c r="Y13" s="65"/>
      <c r="Z13" s="217"/>
      <c r="AA13" s="70"/>
      <c r="AB13" s="127"/>
      <c r="AC13" s="127"/>
      <c r="AD13" s="64"/>
      <c r="AE13" s="117"/>
    </row>
    <row r="14" spans="1:32" s="25" customFormat="1" ht="16.2" x14ac:dyDescent="0.3">
      <c r="A14" s="158"/>
      <c r="B14" s="203"/>
      <c r="C14" s="70"/>
      <c r="D14" s="18"/>
      <c r="E14" s="18"/>
      <c r="F14" s="149"/>
      <c r="G14" s="83"/>
      <c r="H14" s="218"/>
      <c r="I14" s="70"/>
      <c r="J14" s="127"/>
      <c r="K14" s="127"/>
      <c r="L14" s="64"/>
      <c r="M14" s="117"/>
      <c r="N14" s="218"/>
      <c r="O14" s="70"/>
      <c r="P14" s="127"/>
      <c r="Q14" s="127"/>
      <c r="R14" s="64"/>
      <c r="S14" s="117"/>
      <c r="T14" s="218"/>
      <c r="U14" s="70"/>
      <c r="V14" s="70"/>
      <c r="W14" s="70"/>
      <c r="X14" s="64"/>
      <c r="Y14" s="65"/>
      <c r="Z14" s="218"/>
      <c r="AA14" s="70"/>
      <c r="AB14" s="127"/>
      <c r="AC14" s="127"/>
      <c r="AD14" s="64"/>
      <c r="AE14" s="117"/>
    </row>
    <row r="15" spans="1:32" s="25" customFormat="1" ht="15.75" customHeight="1" x14ac:dyDescent="0.3">
      <c r="A15" s="182" t="s">
        <v>31</v>
      </c>
      <c r="B15" s="210" t="str">
        <f>萬新葷菜單!E23</f>
        <v>泡菜炒豆包</v>
      </c>
      <c r="C15" s="70" t="s">
        <v>195</v>
      </c>
      <c r="D15" s="127">
        <v>30</v>
      </c>
      <c r="E15" s="231">
        <f t="shared" ref="E15:E19" si="8">D15*340/1000</f>
        <v>10.199999999999999</v>
      </c>
      <c r="F15" s="149" t="s">
        <v>208</v>
      </c>
      <c r="G15" s="83"/>
      <c r="H15" s="216" t="str">
        <f>萬新葷菜單!E24</f>
        <v>茶葉蛋×1</v>
      </c>
      <c r="I15" s="70" t="s">
        <v>132</v>
      </c>
      <c r="J15" s="127">
        <v>55</v>
      </c>
      <c r="K15" s="231">
        <f t="shared" ref="K15" si="9">J15*340/1000</f>
        <v>18.7</v>
      </c>
      <c r="L15" s="64" t="s">
        <v>210</v>
      </c>
      <c r="M15" s="117"/>
      <c r="N15" s="216" t="str">
        <f>萬新葷菜單!E25</f>
        <v>小黃瓜甜不辣</v>
      </c>
      <c r="O15" s="70" t="s">
        <v>202</v>
      </c>
      <c r="P15" s="127">
        <v>60</v>
      </c>
      <c r="Q15" s="231">
        <f t="shared" ref="Q15:Q17" si="10">P15*340/1000</f>
        <v>20.399999999999999</v>
      </c>
      <c r="R15" s="64" t="s">
        <v>214</v>
      </c>
      <c r="S15" s="117"/>
      <c r="T15" s="216" t="str">
        <f>萬新葷菜單!E26</f>
        <v>蕃茄炒蛋</v>
      </c>
      <c r="U15" s="70" t="s">
        <v>132</v>
      </c>
      <c r="V15" s="70">
        <v>50</v>
      </c>
      <c r="W15" s="231">
        <f t="shared" ref="W15:W16" si="11">V15*340/1000</f>
        <v>17</v>
      </c>
      <c r="X15" s="70" t="s">
        <v>215</v>
      </c>
      <c r="Y15" s="65"/>
      <c r="Z15" s="216" t="str">
        <f>萬新葷菜單!E27</f>
        <v>客家小炒</v>
      </c>
      <c r="AA15" s="70" t="s">
        <v>206</v>
      </c>
      <c r="AB15" s="127">
        <v>1</v>
      </c>
      <c r="AC15" s="127">
        <v>1</v>
      </c>
      <c r="AD15" s="64" t="s">
        <v>208</v>
      </c>
      <c r="AE15" s="117"/>
    </row>
    <row r="16" spans="1:32" s="25" customFormat="1" ht="16.5" customHeight="1" x14ac:dyDescent="0.3">
      <c r="A16" s="157"/>
      <c r="B16" s="202"/>
      <c r="C16" s="70" t="s">
        <v>196</v>
      </c>
      <c r="D16" s="127">
        <v>23</v>
      </c>
      <c r="E16" s="231">
        <f t="shared" si="8"/>
        <v>7.82</v>
      </c>
      <c r="F16" s="66" t="s">
        <v>208</v>
      </c>
      <c r="G16" s="84"/>
      <c r="H16" s="217"/>
      <c r="I16" s="70"/>
      <c r="J16" s="127"/>
      <c r="K16" s="127"/>
      <c r="L16" s="64"/>
      <c r="M16" s="117"/>
      <c r="N16" s="217"/>
      <c r="O16" s="70" t="s">
        <v>181</v>
      </c>
      <c r="P16" s="127">
        <v>22</v>
      </c>
      <c r="Q16" s="231">
        <f t="shared" si="10"/>
        <v>7.48</v>
      </c>
      <c r="R16" s="64" t="s">
        <v>210</v>
      </c>
      <c r="S16" s="117"/>
      <c r="T16" s="217"/>
      <c r="U16" s="70" t="s">
        <v>204</v>
      </c>
      <c r="V16" s="70">
        <v>58</v>
      </c>
      <c r="W16" s="231">
        <f t="shared" si="11"/>
        <v>19.72</v>
      </c>
      <c r="X16" s="70" t="s">
        <v>215</v>
      </c>
      <c r="Y16" s="65"/>
      <c r="Z16" s="217"/>
      <c r="AA16" s="70" t="s">
        <v>163</v>
      </c>
      <c r="AB16" s="127">
        <v>8</v>
      </c>
      <c r="AC16" s="231">
        <f t="shared" ref="AC16:AC19" si="12">AB16*340/1000</f>
        <v>2.72</v>
      </c>
      <c r="AD16" s="64" t="s">
        <v>210</v>
      </c>
      <c r="AE16" s="117"/>
    </row>
    <row r="17" spans="1:31" s="25" customFormat="1" ht="16.2" x14ac:dyDescent="0.3">
      <c r="A17" s="157"/>
      <c r="B17" s="202"/>
      <c r="C17" s="70" t="s">
        <v>171</v>
      </c>
      <c r="D17" s="127">
        <v>35</v>
      </c>
      <c r="E17" s="231">
        <f t="shared" si="8"/>
        <v>11.9</v>
      </c>
      <c r="F17" s="150" t="s">
        <v>208</v>
      </c>
      <c r="G17" s="85"/>
      <c r="H17" s="217"/>
      <c r="I17" s="70"/>
      <c r="J17" s="127"/>
      <c r="K17" s="127"/>
      <c r="L17" s="64"/>
      <c r="M17" s="117"/>
      <c r="N17" s="217"/>
      <c r="O17" s="70" t="s">
        <v>139</v>
      </c>
      <c r="P17" s="127">
        <v>6</v>
      </c>
      <c r="Q17" s="231">
        <f t="shared" si="10"/>
        <v>2.04</v>
      </c>
      <c r="R17" s="64" t="s">
        <v>214</v>
      </c>
      <c r="S17" s="117"/>
      <c r="T17" s="217"/>
      <c r="U17" s="70"/>
      <c r="V17" s="70"/>
      <c r="W17" s="70"/>
      <c r="X17" s="70"/>
      <c r="Y17" s="65"/>
      <c r="Z17" s="217"/>
      <c r="AA17" s="70" t="s">
        <v>176</v>
      </c>
      <c r="AB17" s="127">
        <v>25</v>
      </c>
      <c r="AC17" s="231">
        <f t="shared" si="12"/>
        <v>8.5</v>
      </c>
      <c r="AD17" s="64" t="s">
        <v>208</v>
      </c>
      <c r="AE17" s="117"/>
    </row>
    <row r="18" spans="1:31" s="25" customFormat="1" ht="16.2" x14ac:dyDescent="0.3">
      <c r="A18" s="157"/>
      <c r="B18" s="202"/>
      <c r="C18" s="70" t="s">
        <v>160</v>
      </c>
      <c r="D18" s="127">
        <v>3</v>
      </c>
      <c r="E18" s="231">
        <f t="shared" si="8"/>
        <v>1.02</v>
      </c>
      <c r="F18" s="149" t="s">
        <v>214</v>
      </c>
      <c r="G18" s="83"/>
      <c r="H18" s="217"/>
      <c r="I18" s="70"/>
      <c r="J18" s="127"/>
      <c r="K18" s="127"/>
      <c r="L18" s="64"/>
      <c r="M18" s="117"/>
      <c r="N18" s="217"/>
      <c r="O18" s="70"/>
      <c r="P18" s="127"/>
      <c r="Q18" s="127"/>
      <c r="R18" s="64"/>
      <c r="S18" s="117"/>
      <c r="T18" s="217"/>
      <c r="U18" s="70"/>
      <c r="V18" s="70"/>
      <c r="W18" s="70"/>
      <c r="X18" s="70"/>
      <c r="Y18" s="65"/>
      <c r="Z18" s="217"/>
      <c r="AA18" s="70" t="s">
        <v>186</v>
      </c>
      <c r="AB18" s="127">
        <v>10</v>
      </c>
      <c r="AC18" s="231">
        <f t="shared" si="12"/>
        <v>3.4</v>
      </c>
      <c r="AD18" s="64" t="s">
        <v>214</v>
      </c>
      <c r="AE18" s="117"/>
    </row>
    <row r="19" spans="1:31" s="25" customFormat="1" ht="16.2" x14ac:dyDescent="0.3">
      <c r="A19" s="157"/>
      <c r="B19" s="202"/>
      <c r="C19" s="70" t="s">
        <v>139</v>
      </c>
      <c r="D19" s="127">
        <v>6</v>
      </c>
      <c r="E19" s="231">
        <f t="shared" si="8"/>
        <v>2.04</v>
      </c>
      <c r="F19" s="149" t="s">
        <v>214</v>
      </c>
      <c r="G19" s="83"/>
      <c r="H19" s="217"/>
      <c r="I19" s="70"/>
      <c r="J19" s="127"/>
      <c r="K19" s="127"/>
      <c r="L19" s="64"/>
      <c r="M19" s="117"/>
      <c r="N19" s="217"/>
      <c r="O19" s="70"/>
      <c r="P19" s="127"/>
      <c r="Q19" s="127"/>
      <c r="R19" s="64"/>
      <c r="S19" s="117"/>
      <c r="T19" s="217"/>
      <c r="U19" s="70"/>
      <c r="V19" s="70"/>
      <c r="W19" s="70"/>
      <c r="X19" s="70"/>
      <c r="Y19" s="65"/>
      <c r="Z19" s="217"/>
      <c r="AA19" s="70" t="s">
        <v>139</v>
      </c>
      <c r="AB19" s="127">
        <v>15</v>
      </c>
      <c r="AC19" s="231">
        <f t="shared" si="12"/>
        <v>5.0999999999999996</v>
      </c>
      <c r="AD19" s="64" t="s">
        <v>214</v>
      </c>
      <c r="AE19" s="117"/>
    </row>
    <row r="20" spans="1:31" s="25" customFormat="1" ht="16.2" x14ac:dyDescent="0.3">
      <c r="A20" s="158"/>
      <c r="B20" s="203"/>
      <c r="C20" s="70"/>
      <c r="D20" s="18"/>
      <c r="E20" s="18"/>
      <c r="F20" s="149"/>
      <c r="G20" s="83"/>
      <c r="H20" s="219"/>
      <c r="I20" s="70"/>
      <c r="J20" s="127"/>
      <c r="K20" s="127"/>
      <c r="L20" s="64"/>
      <c r="M20" s="117"/>
      <c r="N20" s="218"/>
      <c r="O20" s="70"/>
      <c r="P20" s="127"/>
      <c r="Q20" s="127"/>
      <c r="R20" s="64"/>
      <c r="S20" s="117"/>
      <c r="T20" s="218"/>
      <c r="U20" s="70"/>
      <c r="V20" s="70"/>
      <c r="W20" s="70"/>
      <c r="X20" s="70"/>
      <c r="Y20" s="65"/>
      <c r="Z20" s="218"/>
      <c r="AA20" s="70"/>
      <c r="AB20" s="127"/>
      <c r="AC20" s="127"/>
      <c r="AD20" s="64"/>
      <c r="AE20" s="117"/>
    </row>
    <row r="21" spans="1:31" s="25" customFormat="1" ht="16.5" customHeight="1" x14ac:dyDescent="0.3">
      <c r="A21" s="182" t="s">
        <v>32</v>
      </c>
      <c r="B21" s="210" t="str">
        <f>萬新葷菜單!F23</f>
        <v>炒大陸妹</v>
      </c>
      <c r="C21" s="70" t="s">
        <v>168</v>
      </c>
      <c r="D21" s="127">
        <v>68</v>
      </c>
      <c r="E21" s="231">
        <f t="shared" ref="E21" si="13">D21*340/1000</f>
        <v>23.12</v>
      </c>
      <c r="F21" s="149" t="s">
        <v>214</v>
      </c>
      <c r="G21" s="83"/>
      <c r="H21" s="220" t="str">
        <f>萬新葷菜單!F24</f>
        <v>炒高麗菜</v>
      </c>
      <c r="I21" s="70" t="s">
        <v>140</v>
      </c>
      <c r="J21" s="127">
        <v>75</v>
      </c>
      <c r="K21" s="231">
        <f t="shared" ref="K21:K22" si="14">J21*340/1000</f>
        <v>25.5</v>
      </c>
      <c r="L21" s="64" t="s">
        <v>208</v>
      </c>
      <c r="M21" s="117"/>
      <c r="N21" s="216" t="str">
        <f>萬新葷菜單!F25</f>
        <v>炒小白菜</v>
      </c>
      <c r="O21" s="70" t="s">
        <v>203</v>
      </c>
      <c r="P21" s="127">
        <v>68</v>
      </c>
      <c r="Q21" s="231">
        <f t="shared" ref="Q21" si="15">P21*340/1000</f>
        <v>23.12</v>
      </c>
      <c r="R21" s="64" t="s">
        <v>212</v>
      </c>
      <c r="S21" s="117"/>
      <c r="T21" s="216" t="str">
        <f>萬新葷菜單!F26</f>
        <v>有機蔬菜</v>
      </c>
      <c r="U21" s="70" t="s">
        <v>52</v>
      </c>
      <c r="V21" s="70">
        <v>68</v>
      </c>
      <c r="W21" s="231">
        <f t="shared" ref="W21" si="16">V21*340/1000</f>
        <v>23.12</v>
      </c>
      <c r="X21" s="70" t="s">
        <v>52</v>
      </c>
      <c r="Y21" s="65"/>
      <c r="Z21" s="216" t="str">
        <f>萬新葷菜單!F27</f>
        <v>有機蔬菜</v>
      </c>
      <c r="AA21" s="74" t="s">
        <v>52</v>
      </c>
      <c r="AB21" s="127">
        <v>68</v>
      </c>
      <c r="AC21" s="231">
        <f t="shared" ref="AC21" si="17">AB21*340/1000</f>
        <v>23.12</v>
      </c>
      <c r="AD21" s="64" t="s">
        <v>64</v>
      </c>
      <c r="AE21" s="117"/>
    </row>
    <row r="22" spans="1:31" s="25" customFormat="1" ht="16.5" customHeight="1" x14ac:dyDescent="0.3">
      <c r="A22" s="157"/>
      <c r="B22" s="202"/>
      <c r="C22" s="70"/>
      <c r="D22" s="18"/>
      <c r="E22" s="18"/>
      <c r="F22" s="64"/>
      <c r="G22" s="82"/>
      <c r="H22" s="217"/>
      <c r="I22" s="70" t="s">
        <v>139</v>
      </c>
      <c r="J22" s="127">
        <v>3</v>
      </c>
      <c r="K22" s="231">
        <f t="shared" si="14"/>
        <v>1.02</v>
      </c>
      <c r="L22" s="64" t="s">
        <v>214</v>
      </c>
      <c r="M22" s="117"/>
      <c r="N22" s="217"/>
      <c r="O22" s="70"/>
      <c r="P22" s="127"/>
      <c r="Q22" s="127"/>
      <c r="R22" s="64"/>
      <c r="S22" s="117"/>
      <c r="T22" s="217"/>
      <c r="U22" s="70"/>
      <c r="V22" s="70"/>
      <c r="W22" s="70"/>
      <c r="X22" s="70"/>
      <c r="Y22" s="65"/>
      <c r="Z22" s="217"/>
      <c r="AA22" s="70"/>
      <c r="AB22" s="127"/>
      <c r="AC22" s="127"/>
      <c r="AD22" s="64"/>
      <c r="AE22" s="117"/>
    </row>
    <row r="23" spans="1:31" s="25" customFormat="1" ht="16.5" customHeight="1" x14ac:dyDescent="0.3">
      <c r="A23" s="157"/>
      <c r="B23" s="202"/>
      <c r="C23" s="70"/>
      <c r="D23" s="18"/>
      <c r="E23" s="18"/>
      <c r="F23" s="64"/>
      <c r="G23" s="82"/>
      <c r="H23" s="217"/>
      <c r="I23" s="70"/>
      <c r="J23" s="127"/>
      <c r="K23" s="127"/>
      <c r="L23" s="64"/>
      <c r="M23" s="117"/>
      <c r="N23" s="217"/>
      <c r="O23" s="70"/>
      <c r="P23" s="127"/>
      <c r="Q23" s="127"/>
      <c r="R23" s="64"/>
      <c r="S23" s="117"/>
      <c r="T23" s="217"/>
      <c r="U23" s="70"/>
      <c r="V23" s="70"/>
      <c r="W23" s="70"/>
      <c r="X23" s="70"/>
      <c r="Y23" s="65"/>
      <c r="Z23" s="217"/>
      <c r="AA23" s="70"/>
      <c r="AB23" s="127"/>
      <c r="AC23" s="127"/>
      <c r="AD23" s="64"/>
      <c r="AE23" s="117"/>
    </row>
    <row r="24" spans="1:31" s="25" customFormat="1" ht="16.2" x14ac:dyDescent="0.3">
      <c r="A24" s="158"/>
      <c r="B24" s="203"/>
      <c r="C24" s="70"/>
      <c r="D24" s="18"/>
      <c r="E24" s="18"/>
      <c r="F24" s="64"/>
      <c r="G24" s="82"/>
      <c r="H24" s="218"/>
      <c r="I24" s="70"/>
      <c r="J24" s="127"/>
      <c r="K24" s="127"/>
      <c r="L24" s="64"/>
      <c r="M24" s="117"/>
      <c r="N24" s="218"/>
      <c r="O24" s="70"/>
      <c r="P24" s="127"/>
      <c r="Q24" s="127"/>
      <c r="R24" s="64"/>
      <c r="S24" s="117"/>
      <c r="T24" s="218"/>
      <c r="U24" s="70"/>
      <c r="V24" s="70"/>
      <c r="W24" s="70"/>
      <c r="X24" s="64"/>
      <c r="Y24" s="65"/>
      <c r="Z24" s="218"/>
      <c r="AA24" s="70"/>
      <c r="AB24" s="127"/>
      <c r="AC24" s="127"/>
      <c r="AD24" s="64"/>
      <c r="AE24" s="117"/>
    </row>
    <row r="25" spans="1:31" s="25" customFormat="1" ht="15.75" customHeight="1" x14ac:dyDescent="0.3">
      <c r="A25" s="182" t="s">
        <v>33</v>
      </c>
      <c r="B25" s="210" t="str">
        <f>萬新葷菜單!G23</f>
        <v>金 針 湯</v>
      </c>
      <c r="C25" s="70" t="s">
        <v>197</v>
      </c>
      <c r="D25" s="127">
        <v>2</v>
      </c>
      <c r="E25" s="231">
        <f t="shared" ref="E25:E26" si="18">D25*340/1000</f>
        <v>0.68</v>
      </c>
      <c r="F25" s="64" t="s">
        <v>208</v>
      </c>
      <c r="G25" s="82"/>
      <c r="H25" s="216" t="str">
        <f>萬新葷菜單!G24</f>
        <v>當歸銀蘿</v>
      </c>
      <c r="I25" s="70" t="s">
        <v>143</v>
      </c>
      <c r="J25" s="127">
        <v>32</v>
      </c>
      <c r="K25" s="231">
        <f t="shared" ref="K25" si="19">J25*340/1000</f>
        <v>10.88</v>
      </c>
      <c r="L25" s="64" t="s">
        <v>208</v>
      </c>
      <c r="M25" s="117"/>
      <c r="N25" s="216" t="str">
        <f>萬新葷菜單!G25</f>
        <v>玉 米 湯</v>
      </c>
      <c r="O25" s="70" t="s">
        <v>183</v>
      </c>
      <c r="P25" s="127">
        <v>23</v>
      </c>
      <c r="Q25" s="231">
        <f t="shared" ref="Q25" si="20">P25*340/1000</f>
        <v>7.82</v>
      </c>
      <c r="R25" s="64" t="s">
        <v>214</v>
      </c>
      <c r="S25" s="117"/>
      <c r="T25" s="216" t="str">
        <f>萬新葷菜單!G26</f>
        <v>薑絲紫菜</v>
      </c>
      <c r="U25" s="70" t="s">
        <v>205</v>
      </c>
      <c r="V25" s="64">
        <v>1</v>
      </c>
      <c r="W25" s="64">
        <v>1</v>
      </c>
      <c r="X25" s="64" t="s">
        <v>208</v>
      </c>
      <c r="Y25" s="65"/>
      <c r="Z25" s="216" t="str">
        <f>萬新葷菜單!G27</f>
        <v>紅豆薏仁甜湯</v>
      </c>
      <c r="AA25" s="70" t="s">
        <v>207</v>
      </c>
      <c r="AB25" s="127">
        <v>12</v>
      </c>
      <c r="AC25" s="231">
        <f t="shared" ref="AC25:AC26" si="21">AB25*340/1000</f>
        <v>4.08</v>
      </c>
      <c r="AD25" s="64" t="s">
        <v>212</v>
      </c>
      <c r="AE25" s="117"/>
    </row>
    <row r="26" spans="1:31" s="25" customFormat="1" ht="16.2" x14ac:dyDescent="0.3">
      <c r="A26" s="157"/>
      <c r="B26" s="202"/>
      <c r="C26" s="70" t="s">
        <v>190</v>
      </c>
      <c r="D26" s="127">
        <v>3</v>
      </c>
      <c r="E26" s="231">
        <f t="shared" si="18"/>
        <v>1.02</v>
      </c>
      <c r="F26" s="64" t="s">
        <v>208</v>
      </c>
      <c r="G26" s="83"/>
      <c r="H26" s="217"/>
      <c r="I26" s="70" t="s">
        <v>187</v>
      </c>
      <c r="J26" s="127">
        <v>1</v>
      </c>
      <c r="K26" s="127">
        <v>1</v>
      </c>
      <c r="L26" s="64" t="s">
        <v>208</v>
      </c>
      <c r="M26" s="117"/>
      <c r="N26" s="217"/>
      <c r="O26" s="70"/>
      <c r="P26" s="127"/>
      <c r="Q26" s="127"/>
      <c r="R26" s="64"/>
      <c r="S26" s="117"/>
      <c r="T26" s="217"/>
      <c r="U26" s="70" t="s">
        <v>152</v>
      </c>
      <c r="V26" s="64">
        <v>1</v>
      </c>
      <c r="W26" s="64">
        <v>1</v>
      </c>
      <c r="X26" s="64" t="s">
        <v>208</v>
      </c>
      <c r="Y26" s="65"/>
      <c r="Z26" s="217"/>
      <c r="AA26" s="70" t="s">
        <v>153</v>
      </c>
      <c r="AB26" s="127">
        <v>6</v>
      </c>
      <c r="AC26" s="231">
        <f t="shared" si="21"/>
        <v>2.04</v>
      </c>
      <c r="AD26" s="64" t="s">
        <v>208</v>
      </c>
      <c r="AE26" s="117"/>
    </row>
    <row r="27" spans="1:31" s="25" customFormat="1" ht="16.2" x14ac:dyDescent="0.3">
      <c r="A27" s="158"/>
      <c r="B27" s="211"/>
      <c r="C27" s="70"/>
      <c r="D27" s="18"/>
      <c r="E27" s="19"/>
      <c r="F27" s="19"/>
      <c r="G27" s="82"/>
      <c r="H27" s="219"/>
      <c r="I27" s="70"/>
      <c r="J27" s="127"/>
      <c r="K27" s="127"/>
      <c r="L27" s="64"/>
      <c r="M27" s="117"/>
      <c r="N27" s="219"/>
      <c r="O27" s="70"/>
      <c r="P27" s="70"/>
      <c r="Q27" s="104"/>
      <c r="R27" s="64"/>
      <c r="S27" s="117"/>
      <c r="T27" s="219"/>
      <c r="U27" s="70"/>
      <c r="V27" s="70"/>
      <c r="W27" s="104"/>
      <c r="X27" s="64"/>
      <c r="Y27" s="65"/>
      <c r="Z27" s="219"/>
      <c r="AA27" s="70"/>
      <c r="AB27" s="127"/>
      <c r="AC27" s="127"/>
      <c r="AD27" s="64"/>
      <c r="AE27" s="117"/>
    </row>
    <row r="28" spans="1:31" s="31" customFormat="1" ht="18" customHeight="1" x14ac:dyDescent="0.3">
      <c r="A28" s="41" t="s">
        <v>19</v>
      </c>
      <c r="B28" s="28"/>
      <c r="C28" s="28"/>
      <c r="D28" s="28"/>
      <c r="E28" s="29"/>
      <c r="F28" s="28"/>
      <c r="G28" s="86"/>
      <c r="H28" s="96" t="s">
        <v>19</v>
      </c>
      <c r="I28" s="97" t="s">
        <v>19</v>
      </c>
      <c r="J28" s="97"/>
      <c r="K28" s="98"/>
      <c r="L28" s="99"/>
      <c r="M28" s="99"/>
      <c r="N28" s="96"/>
      <c r="O28" s="97"/>
      <c r="P28" s="97"/>
      <c r="Q28" s="98"/>
      <c r="R28" s="99"/>
      <c r="S28" s="99"/>
      <c r="T28" s="96"/>
      <c r="U28" s="97"/>
      <c r="V28" s="97"/>
      <c r="W28" s="98"/>
      <c r="X28" s="99"/>
      <c r="Y28" s="132"/>
      <c r="Z28" s="96"/>
      <c r="AA28" s="97"/>
      <c r="AB28" s="97"/>
      <c r="AC28" s="98"/>
      <c r="AD28" s="99"/>
      <c r="AE28" s="99"/>
    </row>
    <row r="29" spans="1:31" s="31" customFormat="1" ht="18" customHeight="1" x14ac:dyDescent="0.3">
      <c r="A29" s="42" t="s">
        <v>48</v>
      </c>
      <c r="B29" s="28"/>
      <c r="C29" s="28"/>
      <c r="D29" s="28"/>
      <c r="E29" s="29"/>
      <c r="F29" s="28"/>
      <c r="G29" s="86"/>
      <c r="H29" s="96"/>
      <c r="I29" s="99"/>
      <c r="J29" s="97"/>
      <c r="K29" s="98"/>
      <c r="L29" s="99"/>
      <c r="M29" s="99"/>
      <c r="N29" s="96"/>
      <c r="O29" s="99"/>
      <c r="P29" s="97"/>
      <c r="Q29" s="98"/>
      <c r="R29" s="99"/>
      <c r="S29" s="99"/>
      <c r="T29" s="96" t="s">
        <v>238</v>
      </c>
      <c r="U29" s="99" t="s">
        <v>237</v>
      </c>
      <c r="V29" s="97"/>
      <c r="W29" s="98"/>
      <c r="X29" s="99"/>
      <c r="Y29" s="132"/>
      <c r="Z29" s="96"/>
      <c r="AA29" s="99"/>
      <c r="AB29" s="97"/>
      <c r="AC29" s="98"/>
      <c r="AD29" s="99"/>
      <c r="AE29" s="99"/>
    </row>
    <row r="30" spans="1:31" s="31" customFormat="1" ht="19.95" customHeight="1" x14ac:dyDescent="0.3">
      <c r="A30" s="192" t="s">
        <v>18</v>
      </c>
      <c r="B30" s="198" t="s">
        <v>49</v>
      </c>
      <c r="C30" s="196"/>
      <c r="D30" s="196"/>
      <c r="E30" s="196"/>
      <c r="F30" s="197"/>
      <c r="G30" s="105">
        <v>5.7</v>
      </c>
      <c r="H30" s="198" t="s">
        <v>49</v>
      </c>
      <c r="I30" s="196"/>
      <c r="J30" s="196"/>
      <c r="K30" s="196"/>
      <c r="L30" s="197"/>
      <c r="M30" s="105">
        <v>5.5</v>
      </c>
      <c r="N30" s="198" t="s">
        <v>49</v>
      </c>
      <c r="O30" s="196"/>
      <c r="P30" s="196"/>
      <c r="Q30" s="196"/>
      <c r="R30" s="197"/>
      <c r="S30" s="105">
        <v>5.7</v>
      </c>
      <c r="T30" s="198" t="s">
        <v>49</v>
      </c>
      <c r="U30" s="196"/>
      <c r="V30" s="196"/>
      <c r="W30" s="196"/>
      <c r="X30" s="197"/>
      <c r="Y30" s="123">
        <v>6.4</v>
      </c>
      <c r="Z30" s="199" t="s">
        <v>49</v>
      </c>
      <c r="AA30" s="227"/>
      <c r="AB30" s="227"/>
      <c r="AC30" s="227"/>
      <c r="AD30" s="228"/>
      <c r="AE30" s="110">
        <v>6.2</v>
      </c>
    </row>
    <row r="31" spans="1:31" s="31" customFormat="1" ht="19.95" customHeight="1" x14ac:dyDescent="0.3">
      <c r="A31" s="192"/>
      <c r="B31" s="195" t="s">
        <v>17</v>
      </c>
      <c r="C31" s="196"/>
      <c r="D31" s="196"/>
      <c r="E31" s="196"/>
      <c r="F31" s="197"/>
      <c r="G31" s="105">
        <v>3</v>
      </c>
      <c r="H31" s="195" t="s">
        <v>17</v>
      </c>
      <c r="I31" s="196"/>
      <c r="J31" s="196"/>
      <c r="K31" s="196"/>
      <c r="L31" s="197"/>
      <c r="M31" s="105">
        <v>3</v>
      </c>
      <c r="N31" s="195" t="s">
        <v>17</v>
      </c>
      <c r="O31" s="196"/>
      <c r="P31" s="196"/>
      <c r="Q31" s="196"/>
      <c r="R31" s="197"/>
      <c r="S31" s="105">
        <v>3</v>
      </c>
      <c r="T31" s="195" t="s">
        <v>17</v>
      </c>
      <c r="U31" s="196"/>
      <c r="V31" s="196"/>
      <c r="W31" s="196"/>
      <c r="X31" s="197"/>
      <c r="Y31" s="123">
        <v>3</v>
      </c>
      <c r="Z31" s="199" t="s">
        <v>17</v>
      </c>
      <c r="AA31" s="227"/>
      <c r="AB31" s="227"/>
      <c r="AC31" s="227"/>
      <c r="AD31" s="228"/>
      <c r="AE31" s="110">
        <v>3</v>
      </c>
    </row>
    <row r="32" spans="1:31" s="31" customFormat="1" ht="19.95" customHeight="1" x14ac:dyDescent="0.3">
      <c r="A32" s="192"/>
      <c r="B32" s="195" t="s">
        <v>16</v>
      </c>
      <c r="C32" s="196"/>
      <c r="D32" s="196"/>
      <c r="E32" s="196"/>
      <c r="F32" s="197"/>
      <c r="G32" s="105">
        <v>1.7</v>
      </c>
      <c r="H32" s="195" t="s">
        <v>16</v>
      </c>
      <c r="I32" s="196"/>
      <c r="J32" s="196"/>
      <c r="K32" s="196"/>
      <c r="L32" s="197"/>
      <c r="M32" s="105">
        <v>1.3</v>
      </c>
      <c r="N32" s="195" t="s">
        <v>16</v>
      </c>
      <c r="O32" s="196"/>
      <c r="P32" s="196"/>
      <c r="Q32" s="196"/>
      <c r="R32" s="197"/>
      <c r="S32" s="105">
        <v>1.7</v>
      </c>
      <c r="T32" s="195" t="s">
        <v>16</v>
      </c>
      <c r="U32" s="196"/>
      <c r="V32" s="196"/>
      <c r="W32" s="196"/>
      <c r="X32" s="197"/>
      <c r="Y32" s="123">
        <v>1.3</v>
      </c>
      <c r="Z32" s="199" t="s">
        <v>16</v>
      </c>
      <c r="AA32" s="227"/>
      <c r="AB32" s="227"/>
      <c r="AC32" s="227"/>
      <c r="AD32" s="228"/>
      <c r="AE32" s="110">
        <v>1.4</v>
      </c>
    </row>
    <row r="33" spans="1:41" s="31" customFormat="1" ht="19.95" customHeight="1" x14ac:dyDescent="0.3">
      <c r="A33" s="192"/>
      <c r="B33" s="195" t="s">
        <v>51</v>
      </c>
      <c r="C33" s="196"/>
      <c r="D33" s="196"/>
      <c r="E33" s="196"/>
      <c r="F33" s="197"/>
      <c r="G33" s="105">
        <v>0</v>
      </c>
      <c r="H33" s="195" t="s">
        <v>51</v>
      </c>
      <c r="I33" s="196"/>
      <c r="J33" s="196"/>
      <c r="K33" s="196"/>
      <c r="L33" s="197"/>
      <c r="M33" s="105">
        <v>0</v>
      </c>
      <c r="N33" s="195" t="s">
        <v>51</v>
      </c>
      <c r="O33" s="196"/>
      <c r="P33" s="196"/>
      <c r="Q33" s="196"/>
      <c r="R33" s="197"/>
      <c r="S33" s="105">
        <v>0</v>
      </c>
      <c r="T33" s="195" t="s">
        <v>51</v>
      </c>
      <c r="U33" s="196"/>
      <c r="V33" s="196"/>
      <c r="W33" s="196"/>
      <c r="X33" s="197"/>
      <c r="Y33" s="123">
        <v>1</v>
      </c>
      <c r="Z33" s="199" t="s">
        <v>51</v>
      </c>
      <c r="AA33" s="227"/>
      <c r="AB33" s="227"/>
      <c r="AC33" s="227"/>
      <c r="AD33" s="228"/>
      <c r="AE33" s="110">
        <v>0</v>
      </c>
    </row>
    <row r="34" spans="1:41" s="31" customFormat="1" ht="19.95" customHeight="1" x14ac:dyDescent="0.3">
      <c r="A34" s="192"/>
      <c r="B34" s="195" t="s">
        <v>15</v>
      </c>
      <c r="C34" s="196"/>
      <c r="D34" s="196"/>
      <c r="E34" s="196"/>
      <c r="F34" s="197"/>
      <c r="G34" s="105">
        <v>0</v>
      </c>
      <c r="H34" s="195" t="s">
        <v>15</v>
      </c>
      <c r="I34" s="196"/>
      <c r="J34" s="196"/>
      <c r="K34" s="196"/>
      <c r="L34" s="197"/>
      <c r="M34" s="105">
        <v>1</v>
      </c>
      <c r="N34" s="195" t="s">
        <v>15</v>
      </c>
      <c r="O34" s="196"/>
      <c r="P34" s="196"/>
      <c r="Q34" s="196"/>
      <c r="R34" s="197"/>
      <c r="S34" s="105">
        <v>0</v>
      </c>
      <c r="T34" s="195" t="s">
        <v>15</v>
      </c>
      <c r="U34" s="196"/>
      <c r="V34" s="196"/>
      <c r="W34" s="196"/>
      <c r="X34" s="197"/>
      <c r="Y34" s="123">
        <v>0</v>
      </c>
      <c r="Z34" s="199" t="s">
        <v>15</v>
      </c>
      <c r="AA34" s="227"/>
      <c r="AB34" s="227"/>
      <c r="AC34" s="227"/>
      <c r="AD34" s="228"/>
      <c r="AE34" s="110">
        <v>0</v>
      </c>
    </row>
    <row r="35" spans="1:41" s="31" customFormat="1" ht="19.95" customHeight="1" x14ac:dyDescent="0.3">
      <c r="A35" s="192"/>
      <c r="B35" s="195" t="s">
        <v>50</v>
      </c>
      <c r="C35" s="196"/>
      <c r="D35" s="196"/>
      <c r="E35" s="196"/>
      <c r="F35" s="197"/>
      <c r="G35" s="105">
        <v>2.6</v>
      </c>
      <c r="H35" s="195" t="s">
        <v>50</v>
      </c>
      <c r="I35" s="196"/>
      <c r="J35" s="196"/>
      <c r="K35" s="196"/>
      <c r="L35" s="197"/>
      <c r="M35" s="105">
        <v>3.2</v>
      </c>
      <c r="N35" s="195" t="s">
        <v>50</v>
      </c>
      <c r="O35" s="196"/>
      <c r="P35" s="196"/>
      <c r="Q35" s="196"/>
      <c r="R35" s="197"/>
      <c r="S35" s="105">
        <v>2.7</v>
      </c>
      <c r="T35" s="195" t="s">
        <v>50</v>
      </c>
      <c r="U35" s="196"/>
      <c r="V35" s="196"/>
      <c r="W35" s="196"/>
      <c r="X35" s="197"/>
      <c r="Y35" s="123">
        <v>2.6</v>
      </c>
      <c r="Z35" s="199" t="s">
        <v>50</v>
      </c>
      <c r="AA35" s="227"/>
      <c r="AB35" s="227"/>
      <c r="AC35" s="227"/>
      <c r="AD35" s="228"/>
      <c r="AE35" s="110">
        <v>2.6</v>
      </c>
    </row>
    <row r="36" spans="1:41" s="31" customFormat="1" ht="19.5" customHeight="1" x14ac:dyDescent="0.3">
      <c r="A36" s="192"/>
      <c r="B36" s="195" t="s">
        <v>14</v>
      </c>
      <c r="C36" s="196"/>
      <c r="D36" s="196"/>
      <c r="E36" s="196"/>
      <c r="F36" s="197"/>
      <c r="G36" s="106">
        <f>G30*68+G31*45+G32*25+G34*60+G35*75</f>
        <v>760.1</v>
      </c>
      <c r="H36" s="195" t="s">
        <v>14</v>
      </c>
      <c r="I36" s="196"/>
      <c r="J36" s="196"/>
      <c r="K36" s="196"/>
      <c r="L36" s="197"/>
      <c r="M36" s="106">
        <f>M30*68+M31*45+M32*25+M34*60+M35*75</f>
        <v>841.5</v>
      </c>
      <c r="N36" s="195" t="s">
        <v>14</v>
      </c>
      <c r="O36" s="196"/>
      <c r="P36" s="196"/>
      <c r="Q36" s="196"/>
      <c r="R36" s="197"/>
      <c r="S36" s="106">
        <f>S30*68+S31*45+S32*25+S34*60+S35*75</f>
        <v>767.6</v>
      </c>
      <c r="T36" s="195" t="s">
        <v>14</v>
      </c>
      <c r="U36" s="196"/>
      <c r="V36" s="196"/>
      <c r="W36" s="196"/>
      <c r="X36" s="197"/>
      <c r="Y36" s="125">
        <f>Y30*68+Y31*45+Y32*25+Y34*60+Y35*75+129</f>
        <v>926.7</v>
      </c>
      <c r="Z36" s="199" t="s">
        <v>14</v>
      </c>
      <c r="AA36" s="227"/>
      <c r="AB36" s="227"/>
      <c r="AC36" s="227"/>
      <c r="AD36" s="228"/>
      <c r="AE36" s="111">
        <f>AE30*68+AE31*45+AE32*25+AE34*60+AE35*75</f>
        <v>786.6</v>
      </c>
    </row>
    <row r="37" spans="1:41" s="31" customFormat="1" ht="26.25" customHeight="1" x14ac:dyDescent="0.3">
      <c r="A37" s="34" t="s">
        <v>13</v>
      </c>
      <c r="B37" s="126"/>
      <c r="C37" s="35"/>
      <c r="D37" s="36"/>
      <c r="E37" s="37"/>
      <c r="F37" s="36"/>
      <c r="G37" s="47"/>
      <c r="H37" s="48" t="s">
        <v>13</v>
      </c>
      <c r="I37" s="34"/>
      <c r="J37" s="35"/>
      <c r="K37" s="36"/>
      <c r="L37" s="37"/>
      <c r="M37" s="47"/>
      <c r="N37" s="48" t="s">
        <v>13</v>
      </c>
      <c r="O37" s="34"/>
      <c r="P37" s="35"/>
      <c r="Q37" s="36"/>
      <c r="R37" s="37"/>
      <c r="S37" s="47"/>
      <c r="T37" s="44" t="s">
        <v>13</v>
      </c>
      <c r="U37" s="34"/>
      <c r="V37" s="35"/>
      <c r="W37" s="36"/>
      <c r="X37" s="37"/>
      <c r="Y37" s="133"/>
      <c r="Z37" s="48" t="s">
        <v>13</v>
      </c>
      <c r="AA37" s="126"/>
      <c r="AB37" s="134"/>
      <c r="AC37" s="133"/>
      <c r="AD37" s="135"/>
      <c r="AE37" s="129"/>
      <c r="AN37" s="38"/>
      <c r="AO37" s="32"/>
    </row>
    <row r="38" spans="1:41" s="31" customFormat="1" ht="24.75" customHeight="1" x14ac:dyDescent="0.3">
      <c r="A38" s="39" t="s">
        <v>12</v>
      </c>
      <c r="B38" s="38"/>
      <c r="H38" s="40"/>
      <c r="L38" s="40" t="s">
        <v>11</v>
      </c>
      <c r="M38" s="40"/>
      <c r="N38" s="40"/>
      <c r="R38" s="40"/>
      <c r="S38" s="40"/>
      <c r="T38" s="40" t="s">
        <v>10</v>
      </c>
      <c r="Z38" s="40" t="s">
        <v>9</v>
      </c>
      <c r="AD38" s="40"/>
      <c r="AE38" s="40"/>
    </row>
  </sheetData>
  <mergeCells count="77"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Z21:Z24"/>
    <mergeCell ref="A5:A7"/>
    <mergeCell ref="B5:B7"/>
    <mergeCell ref="T5:T7"/>
    <mergeCell ref="H5:H14"/>
    <mergeCell ref="A15:A20"/>
    <mergeCell ref="A8:A14"/>
    <mergeCell ref="B8:B14"/>
    <mergeCell ref="T8:T14"/>
    <mergeCell ref="N15:N20"/>
    <mergeCell ref="T15:T20"/>
    <mergeCell ref="B15:B20"/>
    <mergeCell ref="H15:H20"/>
    <mergeCell ref="Z5:Z7"/>
    <mergeCell ref="Z15:Z20"/>
    <mergeCell ref="Z8:Z14"/>
    <mergeCell ref="N5:N7"/>
    <mergeCell ref="N8:N14"/>
    <mergeCell ref="A25:A27"/>
    <mergeCell ref="B25:B27"/>
    <mergeCell ref="H25:H27"/>
    <mergeCell ref="T25:T27"/>
    <mergeCell ref="A21:A24"/>
    <mergeCell ref="B21:B24"/>
    <mergeCell ref="T21:T24"/>
    <mergeCell ref="H21:H24"/>
    <mergeCell ref="Z25:Z27"/>
    <mergeCell ref="N21:N24"/>
    <mergeCell ref="N25:N27"/>
    <mergeCell ref="A30:A36"/>
    <mergeCell ref="B30:F30"/>
    <mergeCell ref="H30:L30"/>
    <mergeCell ref="B36:F36"/>
    <mergeCell ref="H36:L36"/>
    <mergeCell ref="Z32:AD32"/>
    <mergeCell ref="B34:F34"/>
    <mergeCell ref="H34:L34"/>
    <mergeCell ref="N34:R34"/>
    <mergeCell ref="T34:X34"/>
    <mergeCell ref="Z34:AD34"/>
    <mergeCell ref="B33:F33"/>
    <mergeCell ref="H33:L33"/>
    <mergeCell ref="B32:F32"/>
    <mergeCell ref="H32:L32"/>
    <mergeCell ref="N32:R32"/>
    <mergeCell ref="T32:X32"/>
    <mergeCell ref="N33:R33"/>
    <mergeCell ref="T33:X33"/>
    <mergeCell ref="Z33:AD33"/>
    <mergeCell ref="Z36:AD36"/>
    <mergeCell ref="B35:F35"/>
    <mergeCell ref="H35:L35"/>
    <mergeCell ref="N35:R35"/>
    <mergeCell ref="T35:X35"/>
    <mergeCell ref="Z35:AD35"/>
    <mergeCell ref="N36:R36"/>
    <mergeCell ref="T36:X36"/>
    <mergeCell ref="Z30:AD30"/>
    <mergeCell ref="B31:F31"/>
    <mergeCell ref="H31:L31"/>
    <mergeCell ref="N31:R31"/>
    <mergeCell ref="T31:X31"/>
    <mergeCell ref="Z31:AD31"/>
    <mergeCell ref="N30:R30"/>
    <mergeCell ref="T30:X30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萬新葷菜單</vt:lpstr>
      <vt:lpstr>第一週</vt:lpstr>
      <vt:lpstr>第二週</vt:lpstr>
      <vt:lpstr>第三週</vt:lpstr>
      <vt:lpstr>第四週</vt:lpstr>
      <vt:lpstr>第五週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Win7User</dc:creator>
  <cp:lastModifiedBy>C J</cp:lastModifiedBy>
  <cp:lastPrinted>2025-09-13T01:00:40Z</cp:lastPrinted>
  <dcterms:created xsi:type="dcterms:W3CDTF">2014-10-23T04:16:33Z</dcterms:created>
  <dcterms:modified xsi:type="dcterms:W3CDTF">2025-09-19T07:30:29Z</dcterms:modified>
</cp:coreProperties>
</file>