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701bc2be058f59/桌面/菜單/菜單總表/萬新國中/114年/"/>
    </mc:Choice>
  </mc:AlternateContent>
  <xr:revisionPtr revIDLastSave="752" documentId="13_ncr:1_{4A4CC015-4F08-4EC5-8CA6-047EEFBCB571}" xr6:coauthVersionLast="47" xr6:coauthVersionMax="47" xr10:uidLastSave="{CB7E09EC-6409-4372-8C23-99813DD4A6F0}"/>
  <bookViews>
    <workbookView xWindow="-108" yWindow="-108" windowWidth="23256" windowHeight="12456" activeTab="3" xr2:uid="{00000000-000D-0000-FFFF-FFFF00000000}"/>
  </bookViews>
  <sheets>
    <sheet name="萬新月菜單" sheetId="125" r:id="rId1"/>
    <sheet name="第一週" sheetId="162" r:id="rId2"/>
    <sheet name="第二週" sheetId="163" r:id="rId3"/>
    <sheet name="第三週" sheetId="165" r:id="rId4"/>
    <sheet name="第四週" sheetId="164" r:id="rId5"/>
    <sheet name="第五週" sheetId="166" r:id="rId6"/>
  </sheets>
  <externalReferences>
    <externalReference r:id="rId7"/>
  </externalReferences>
  <definedNames>
    <definedName name="__xlnm.Print_Area" localSheetId="1">#REF!</definedName>
    <definedName name="__xlnm.Print_Area" localSheetId="2">#REF!</definedName>
    <definedName name="__xlnm.Print_Area" localSheetId="3">#REF!</definedName>
    <definedName name="__xlnm.Print_Area" localSheetId="5">#REF!</definedName>
    <definedName name="__xlnm.Print_Area" localSheetId="4">#REF!</definedName>
    <definedName name="__xlnm.Print_Area">#REF!</definedName>
    <definedName name="__xlnm.Print_Area_1" localSheetId="1">#REF!</definedName>
    <definedName name="__xlnm.Print_Area_1" localSheetId="2">#REF!</definedName>
    <definedName name="__xlnm.Print_Area_1" localSheetId="3">#REF!</definedName>
    <definedName name="__xlnm.Print_Area_1" localSheetId="5">#REF!</definedName>
    <definedName name="__xlnm.Print_Area_1" localSheetId="4">#REF!</definedName>
    <definedName name="__xlnm.Print_Area_1">#REF!</definedName>
    <definedName name="__xlnm.Print_Area_2" localSheetId="1">#REF!</definedName>
    <definedName name="__xlnm.Print_Area_2" localSheetId="2">#REF!</definedName>
    <definedName name="__xlnm.Print_Area_2" localSheetId="3">#REF!</definedName>
    <definedName name="__xlnm.Print_Area_2" localSheetId="5">#REF!</definedName>
    <definedName name="__xlnm.Print_Area_2" localSheetId="4">#REF!</definedName>
    <definedName name="__xlnm.Print_Area_2">#REF!</definedName>
    <definedName name="__xlnm.Print_Area_3" localSheetId="1">#REF!</definedName>
    <definedName name="__xlnm.Print_Area_3" localSheetId="2">#REF!</definedName>
    <definedName name="__xlnm.Print_Area_3" localSheetId="3">#REF!</definedName>
    <definedName name="__xlnm.Print_Area_3" localSheetId="5">#REF!</definedName>
    <definedName name="__xlnm.Print_Area_3" localSheetId="4">#REF!</definedName>
    <definedName name="__xlnm.Print_Area_3">#REF!</definedName>
    <definedName name="__xlnm.Print_Area_4" localSheetId="1">#REF!</definedName>
    <definedName name="__xlnm.Print_Area_4" localSheetId="2">#REF!</definedName>
    <definedName name="__xlnm.Print_Area_4" localSheetId="3">#REF!</definedName>
    <definedName name="__xlnm.Print_Area_4" localSheetId="5">#REF!</definedName>
    <definedName name="__xlnm.Print_Area_4" localSheetId="4">#REF!</definedName>
    <definedName name="__xlnm.Print_Area_4">#REF!</definedName>
    <definedName name="_X1" localSheetId="1">#REF!</definedName>
    <definedName name="_X1" localSheetId="2">#REF!</definedName>
    <definedName name="_X1" localSheetId="3">#REF!</definedName>
    <definedName name="_X1" localSheetId="5">#REF!</definedName>
    <definedName name="_X1" localSheetId="4">#REF!</definedName>
    <definedName name="_X1">#REF!</definedName>
    <definedName name="a" localSheetId="1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b" localSheetId="1">#REF!</definedName>
    <definedName name="b" localSheetId="2">#REF!</definedName>
    <definedName name="b" localSheetId="3">#REF!</definedName>
    <definedName name="b" localSheetId="5">#REF!</definedName>
    <definedName name="b" localSheetId="4">#REF!</definedName>
    <definedName name="b">#REF!</definedName>
    <definedName name="_xlnm.Print_Area" localSheetId="1">第一週!$A$1:$AN$40</definedName>
    <definedName name="_xlnm.Print_Area" localSheetId="2">第二週!$A$1:$AT$41</definedName>
    <definedName name="_xlnm.Print_Area" localSheetId="3">第三週!$A$1:$AT$41</definedName>
    <definedName name="_xlnm.Print_Area" localSheetId="5">第五週!$A$1:$AP$41</definedName>
    <definedName name="_xlnm.Print_Area" localSheetId="4">第四週!$A$1:$AP$41</definedName>
    <definedName name="sdff" localSheetId="1">#REF!</definedName>
    <definedName name="sdff" localSheetId="2">#REF!</definedName>
    <definedName name="sdff" localSheetId="3">#REF!</definedName>
    <definedName name="sdff" localSheetId="5">#REF!</definedName>
    <definedName name="sdff" localSheetId="4">#REF!</definedName>
    <definedName name="sdff">#REF!</definedName>
    <definedName name="sdff1" localSheetId="1">#REF!</definedName>
    <definedName name="sdff1" localSheetId="2">#REF!</definedName>
    <definedName name="sdff1" localSheetId="3">#REF!</definedName>
    <definedName name="sdff1" localSheetId="5">#REF!</definedName>
    <definedName name="sdff1" localSheetId="4">#REF!</definedName>
    <definedName name="sdff1">#REF!</definedName>
    <definedName name="w" localSheetId="1">#REF!</definedName>
    <definedName name="w" localSheetId="2">#REF!</definedName>
    <definedName name="w" localSheetId="3">#REF!</definedName>
    <definedName name="w" localSheetId="5">#REF!</definedName>
    <definedName name="w" localSheetId="4">#REF!</definedName>
    <definedName name="w">#REF!</definedName>
    <definedName name="日日日" localSheetId="1">#REF!</definedName>
    <definedName name="日日日" localSheetId="2">#REF!</definedName>
    <definedName name="日日日" localSheetId="3">#REF!</definedName>
    <definedName name="日日日" localSheetId="5">#REF!</definedName>
    <definedName name="日日日" localSheetId="4">#REF!</definedName>
    <definedName name="日日日">#REF!</definedName>
    <definedName name="火" localSheetId="1">#REF!</definedName>
    <definedName name="火" localSheetId="2">#REF!</definedName>
    <definedName name="火" localSheetId="3">#REF!</definedName>
    <definedName name="火" localSheetId="5">#REF!</definedName>
    <definedName name="火" localSheetId="4">#REF!</definedName>
    <definedName name="火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1">#REF!</definedName>
    <definedName name="年齡層" localSheetId="2">#REF!</definedName>
    <definedName name="年齡層" localSheetId="3">#REF!</definedName>
    <definedName name="年齡層" localSheetId="5">#REF!</definedName>
    <definedName name="年齡層" localSheetId="4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1">#REF!</definedName>
    <definedName name="活動量" localSheetId="2">#REF!</definedName>
    <definedName name="活動量" localSheetId="3">#REF!</definedName>
    <definedName name="活動量" localSheetId="5">#REF!</definedName>
    <definedName name="活動量" localSheetId="4">#REF!</definedName>
    <definedName name="活動量">#REF!</definedName>
    <definedName name="第三週" localSheetId="1">#REF!</definedName>
    <definedName name="第三週" localSheetId="2">#REF!</definedName>
    <definedName name="第三週" localSheetId="3">#REF!</definedName>
    <definedName name="第三週" localSheetId="5">#REF!</definedName>
    <definedName name="第三週" localSheetId="4">#REF!</definedName>
    <definedName name="第三週">#REF!</definedName>
    <definedName name="餐別" localSheetId="1">#REF!</definedName>
    <definedName name="餐別" localSheetId="2">#REF!</definedName>
    <definedName name="餐別" localSheetId="3">#REF!</definedName>
    <definedName name="餐別" localSheetId="5">#REF!</definedName>
    <definedName name="餐別" localSheetId="4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9" i="164" l="1"/>
  <c r="M39" i="164"/>
  <c r="S10" i="162" l="1"/>
  <c r="S9" i="162"/>
  <c r="K20" i="162"/>
  <c r="N25" i="166" l="1"/>
  <c r="N23" i="166"/>
  <c r="N22" i="166"/>
  <c r="N21" i="166"/>
  <c r="N15" i="166"/>
  <c r="N9" i="166"/>
  <c r="N8" i="166"/>
  <c r="N7" i="166"/>
  <c r="N6" i="166"/>
  <c r="N5" i="166"/>
  <c r="AO27" i="164"/>
  <c r="AO21" i="164"/>
  <c r="AO18" i="164"/>
  <c r="AO17" i="164"/>
  <c r="AO16" i="164"/>
  <c r="AO15" i="164"/>
  <c r="AO9" i="164"/>
  <c r="AO6" i="164"/>
  <c r="AO5" i="164"/>
  <c r="AF6" i="164"/>
  <c r="AF5" i="164"/>
  <c r="AF11" i="164"/>
  <c r="AF10" i="164"/>
  <c r="AF9" i="164"/>
  <c r="AF15" i="164"/>
  <c r="AF21" i="164"/>
  <c r="AF26" i="164"/>
  <c r="AF25" i="164"/>
  <c r="S25" i="164"/>
  <c r="S21" i="164"/>
  <c r="S17" i="164"/>
  <c r="S16" i="164"/>
  <c r="S15" i="164"/>
  <c r="S10" i="164"/>
  <c r="S9" i="164"/>
  <c r="S6" i="164"/>
  <c r="S5" i="164"/>
  <c r="N10" i="164"/>
  <c r="N9" i="164"/>
  <c r="N8" i="164"/>
  <c r="N7" i="164"/>
  <c r="N6" i="164"/>
  <c r="N5" i="164"/>
  <c r="N15" i="164"/>
  <c r="N21" i="164"/>
  <c r="N25" i="164"/>
  <c r="E29" i="164"/>
  <c r="E28" i="164"/>
  <c r="E26" i="164"/>
  <c r="E25" i="164"/>
  <c r="E21" i="164"/>
  <c r="E17" i="164"/>
  <c r="E16" i="164"/>
  <c r="E15" i="164"/>
  <c r="E11" i="164"/>
  <c r="E10" i="164"/>
  <c r="E9" i="164"/>
  <c r="E5" i="164"/>
  <c r="AO27" i="165"/>
  <c r="AO26" i="165"/>
  <c r="AO20" i="165"/>
  <c r="AO15" i="165"/>
  <c r="AO11" i="165"/>
  <c r="AO10" i="165"/>
  <c r="AO9" i="165"/>
  <c r="AO6" i="165"/>
  <c r="AO5" i="165"/>
  <c r="AF5" i="165"/>
  <c r="AF10" i="165"/>
  <c r="AF9" i="165"/>
  <c r="AF18" i="165"/>
  <c r="AF17" i="165"/>
  <c r="AF16" i="165"/>
  <c r="AF15" i="165"/>
  <c r="AF20" i="165"/>
  <c r="AF26" i="165"/>
  <c r="AF25" i="165"/>
  <c r="W25" i="165"/>
  <c r="W20" i="165"/>
  <c r="W17" i="165"/>
  <c r="W16" i="165"/>
  <c r="W15" i="165"/>
  <c r="W9" i="165"/>
  <c r="W6" i="165"/>
  <c r="W5" i="165"/>
  <c r="N20" i="165"/>
  <c r="N15" i="165"/>
  <c r="N13" i="165"/>
  <c r="N12" i="165"/>
  <c r="N11" i="165"/>
  <c r="N10" i="165"/>
  <c r="N9" i="165"/>
  <c r="N6" i="165"/>
  <c r="N5" i="165"/>
  <c r="E20" i="165"/>
  <c r="E18" i="165"/>
  <c r="E16" i="165"/>
  <c r="E15" i="165"/>
  <c r="E10" i="165"/>
  <c r="E9" i="165"/>
  <c r="E5" i="165"/>
  <c r="AO27" i="163"/>
  <c r="AO26" i="163"/>
  <c r="AO25" i="163"/>
  <c r="AO21" i="163"/>
  <c r="AO17" i="163"/>
  <c r="AO16" i="163"/>
  <c r="AO15" i="163"/>
  <c r="AO10" i="163"/>
  <c r="AO9" i="163"/>
  <c r="AO6" i="163"/>
  <c r="AO5" i="163"/>
  <c r="AF6" i="163"/>
  <c r="AF5" i="163"/>
  <c r="AF11" i="163"/>
  <c r="AF10" i="163"/>
  <c r="AF9" i="163"/>
  <c r="AF17" i="163"/>
  <c r="AF16" i="163"/>
  <c r="AF15" i="163"/>
  <c r="AF21" i="163"/>
  <c r="AF25" i="163"/>
  <c r="W27" i="163"/>
  <c r="W26" i="163"/>
  <c r="W25" i="163"/>
  <c r="W21" i="163"/>
  <c r="W18" i="163"/>
  <c r="W17" i="163"/>
  <c r="W16" i="163"/>
  <c r="W15" i="163"/>
  <c r="W9" i="163"/>
  <c r="W6" i="163"/>
  <c r="W5" i="163"/>
  <c r="N10" i="163"/>
  <c r="N9" i="163"/>
  <c r="N8" i="163"/>
  <c r="N7" i="163"/>
  <c r="N6" i="163"/>
  <c r="N5" i="163"/>
  <c r="N15" i="163"/>
  <c r="N21" i="163"/>
  <c r="N29" i="163"/>
  <c r="N28" i="163"/>
  <c r="N27" i="163"/>
  <c r="N26" i="163"/>
  <c r="N25" i="163"/>
  <c r="E26" i="163"/>
  <c r="E25" i="163"/>
  <c r="E21" i="163"/>
  <c r="E19" i="163"/>
  <c r="E18" i="163"/>
  <c r="E16" i="163"/>
  <c r="E15" i="163"/>
  <c r="E9" i="163"/>
  <c r="E5" i="163"/>
  <c r="AK24" i="162"/>
  <c r="AK20" i="162"/>
  <c r="AK18" i="162"/>
  <c r="AK17" i="162"/>
  <c r="AK16" i="162"/>
  <c r="AK9" i="162"/>
  <c r="AK6" i="162"/>
  <c r="AK5" i="162"/>
  <c r="AB5" i="162"/>
  <c r="AB11" i="162"/>
  <c r="AB10" i="162"/>
  <c r="AB9" i="162"/>
  <c r="AB18" i="162"/>
  <c r="AB17" i="162"/>
  <c r="AB16" i="162"/>
  <c r="AB20" i="162"/>
  <c r="AB24" i="162"/>
  <c r="S25" i="162"/>
  <c r="S24" i="162"/>
  <c r="S20" i="162"/>
  <c r="S18" i="162"/>
  <c r="S17" i="162"/>
  <c r="S16" i="162"/>
  <c r="S6" i="162"/>
  <c r="S5" i="162"/>
  <c r="N20" i="162"/>
  <c r="N17" i="162"/>
  <c r="N16" i="162"/>
  <c r="N14" i="162"/>
  <c r="N13" i="162"/>
  <c r="N12" i="162"/>
  <c r="N11" i="162"/>
  <c r="N10" i="162"/>
  <c r="N9" i="162"/>
  <c r="N8" i="162"/>
  <c r="N7" i="162"/>
  <c r="N6" i="162"/>
  <c r="N5" i="162"/>
  <c r="E25" i="162"/>
  <c r="E20" i="162"/>
  <c r="E17" i="162"/>
  <c r="E16" i="162"/>
  <c r="E11" i="162"/>
  <c r="E10" i="162"/>
  <c r="E9" i="162"/>
  <c r="E5" i="162"/>
  <c r="K21" i="164"/>
  <c r="K21" i="163"/>
  <c r="M39" i="166"/>
  <c r="K25" i="166"/>
  <c r="K21" i="166"/>
  <c r="K15" i="166"/>
  <c r="K5" i="166"/>
  <c r="K25" i="165"/>
  <c r="K20" i="165"/>
  <c r="K15" i="165"/>
  <c r="K5" i="165"/>
  <c r="M39" i="165"/>
  <c r="B23" i="125"/>
  <c r="AL25" i="164"/>
  <c r="AL21" i="164"/>
  <c r="AL15" i="164"/>
  <c r="AL9" i="164"/>
  <c r="AL5" i="164"/>
  <c r="AN39" i="164"/>
  <c r="B5" i="165"/>
  <c r="B9" i="165"/>
  <c r="B15" i="165"/>
  <c r="B20" i="165"/>
  <c r="B25" i="165"/>
  <c r="D39" i="165"/>
  <c r="AC25" i="164"/>
  <c r="K25" i="164"/>
  <c r="K15" i="164"/>
  <c r="K5" i="164"/>
  <c r="T25" i="165"/>
  <c r="T20" i="165"/>
  <c r="T15" i="165"/>
  <c r="T9" i="165"/>
  <c r="T5" i="165"/>
  <c r="AN39" i="163"/>
  <c r="AC25" i="163"/>
  <c r="T25" i="163"/>
  <c r="T21" i="163"/>
  <c r="T15" i="163"/>
  <c r="T9" i="163"/>
  <c r="T5" i="163"/>
  <c r="K25" i="163"/>
  <c r="K15" i="163"/>
  <c r="K5" i="163"/>
  <c r="K16" i="162"/>
  <c r="K5" i="162"/>
  <c r="B3" i="162"/>
  <c r="Y24" i="162"/>
  <c r="Y16" i="162"/>
  <c r="Y9" i="162"/>
  <c r="Y5" i="162"/>
  <c r="A8" i="125"/>
  <c r="A9" i="125" s="1"/>
  <c r="A10" i="125" s="1"/>
  <c r="A11" i="125" s="1"/>
  <c r="A12" i="125" s="1"/>
  <c r="M38" i="162"/>
  <c r="A4" i="125"/>
  <c r="B4" i="125" s="1"/>
  <c r="M3" i="166" l="1"/>
  <c r="B3" i="163"/>
  <c r="K3" i="162"/>
  <c r="M3" i="162" s="1"/>
  <c r="A13" i="125"/>
  <c r="A5" i="125"/>
  <c r="B3" i="165" l="1"/>
  <c r="D3" i="165" s="1"/>
  <c r="A14" i="125"/>
  <c r="A6" i="125"/>
  <c r="A7" i="125" s="1"/>
  <c r="B7" i="125" s="1"/>
  <c r="P3" i="162"/>
  <c r="R3" i="162" s="1"/>
  <c r="AL20" i="165"/>
  <c r="AC20" i="165"/>
  <c r="A15" i="125" l="1"/>
  <c r="T3" i="165" s="1"/>
  <c r="B14" i="125"/>
  <c r="B6" i="125"/>
  <c r="A16" i="125"/>
  <c r="B15" i="125"/>
  <c r="B16" i="125" l="1"/>
  <c r="A17" i="125"/>
  <c r="A18" i="125" s="1"/>
  <c r="AL25" i="165"/>
  <c r="AL15" i="165"/>
  <c r="AL9" i="165"/>
  <c r="AL5" i="165"/>
  <c r="AC25" i="165"/>
  <c r="AC15" i="165"/>
  <c r="AC9" i="165"/>
  <c r="AC5" i="165"/>
  <c r="AN39" i="165"/>
  <c r="AE39" i="165"/>
  <c r="A19" i="125" l="1"/>
  <c r="B3" i="164"/>
  <c r="K3" i="164" s="1"/>
  <c r="B17" i="125"/>
  <c r="M3" i="164" l="1"/>
  <c r="P3" i="164"/>
  <c r="B19" i="125"/>
  <c r="A20" i="125"/>
  <c r="AC21" i="164"/>
  <c r="AC15" i="164"/>
  <c r="AC9" i="164"/>
  <c r="AC5" i="164"/>
  <c r="P25" i="164"/>
  <c r="P21" i="164"/>
  <c r="P15" i="164"/>
  <c r="P9" i="164"/>
  <c r="P5" i="164"/>
  <c r="B25" i="164"/>
  <c r="B21" i="164"/>
  <c r="B15" i="164"/>
  <c r="B9" i="164"/>
  <c r="B5" i="164"/>
  <c r="V39" i="165"/>
  <c r="K3" i="165"/>
  <c r="M3" i="165" s="1"/>
  <c r="AL25" i="163"/>
  <c r="AL21" i="163"/>
  <c r="AL15" i="163"/>
  <c r="AL9" i="163"/>
  <c r="AL5" i="163"/>
  <c r="AC21" i="163"/>
  <c r="AC15" i="163"/>
  <c r="AC9" i="163"/>
  <c r="AC5" i="163"/>
  <c r="B25" i="163"/>
  <c r="B21" i="163"/>
  <c r="B15" i="163"/>
  <c r="B9" i="163"/>
  <c r="B5" i="163"/>
  <c r="R39" i="164"/>
  <c r="D39" i="164"/>
  <c r="D3" i="164"/>
  <c r="AE39" i="163"/>
  <c r="V39" i="163"/>
  <c r="M39" i="163"/>
  <c r="D39" i="163"/>
  <c r="K3" i="163"/>
  <c r="T3" i="163" s="1"/>
  <c r="AC3" i="163" s="1"/>
  <c r="D3" i="163"/>
  <c r="AH24" i="162"/>
  <c r="AH20" i="162"/>
  <c r="AH16" i="162"/>
  <c r="AH9" i="162"/>
  <c r="AH5" i="162"/>
  <c r="Y20" i="162"/>
  <c r="P24" i="162"/>
  <c r="P20" i="162"/>
  <c r="P16" i="162"/>
  <c r="P9" i="162"/>
  <c r="P5" i="162"/>
  <c r="B24" i="162"/>
  <c r="B20" i="162"/>
  <c r="B16" i="162"/>
  <c r="B9" i="162"/>
  <c r="B5" i="162"/>
  <c r="AJ38" i="162"/>
  <c r="AA38" i="162"/>
  <c r="R38" i="162"/>
  <c r="D38" i="162"/>
  <c r="Y3" i="162"/>
  <c r="D3" i="162"/>
  <c r="AC3" i="164" l="1"/>
  <c r="R3" i="164"/>
  <c r="A21" i="125"/>
  <c r="B20" i="125"/>
  <c r="M3" i="163"/>
  <c r="AL3" i="163"/>
  <c r="AE3" i="163"/>
  <c r="V3" i="163"/>
  <c r="AH3" i="162"/>
  <c r="AA3" i="162"/>
  <c r="B18" i="125"/>
  <c r="B13" i="125"/>
  <c r="B8" i="125"/>
  <c r="B3" i="125"/>
  <c r="B12" i="125"/>
  <c r="A22" i="125" l="1"/>
  <c r="B22" i="125" s="1"/>
  <c r="B21" i="125"/>
  <c r="AE3" i="164"/>
  <c r="AL3" i="164"/>
  <c r="AN3" i="164" s="1"/>
  <c r="V3" i="165"/>
  <c r="AC3" i="165"/>
  <c r="AJ3" i="162"/>
  <c r="B10" i="125"/>
  <c r="B5" i="125"/>
  <c r="B9" i="125"/>
  <c r="B11" i="125"/>
  <c r="AN3" i="163"/>
  <c r="AL3" i="165" l="1"/>
  <c r="AE3" i="165"/>
  <c r="AN3" i="165" l="1"/>
</calcChain>
</file>

<file path=xl/sharedStrings.xml><?xml version="1.0" encoding="utf-8"?>
<sst xmlns="http://schemas.openxmlformats.org/spreadsheetml/2006/main" count="809" uniqueCount="245">
  <si>
    <t>主食</t>
  </si>
  <si>
    <t>胚芽米飯</t>
  </si>
  <si>
    <t>糙米飯</t>
  </si>
  <si>
    <t>小米飯</t>
  </si>
  <si>
    <t>副食一</t>
  </si>
  <si>
    <t>有機蔬菜</t>
  </si>
  <si>
    <t>水果</t>
  </si>
  <si>
    <t>燕麥米飯</t>
  </si>
  <si>
    <t>日期</t>
  </si>
  <si>
    <t>星期</t>
  </si>
  <si>
    <t>湯品</t>
  </si>
  <si>
    <t>其他</t>
  </si>
  <si>
    <t>白米飯</t>
  </si>
  <si>
    <t>麥片米飯</t>
  </si>
  <si>
    <t>副食二</t>
  </si>
  <si>
    <t>螞蟻上樹</t>
  </si>
  <si>
    <t>副食三</t>
  </si>
  <si>
    <t>食譜設計:</t>
    <phoneticPr fontId="1" type="noConversion"/>
  </si>
  <si>
    <t xml:space="preserve">  執行秘書：  </t>
    <phoneticPr fontId="1" type="noConversion"/>
  </si>
  <si>
    <t>主任:</t>
    <phoneticPr fontId="1" type="noConversion" alignment="center"/>
  </si>
  <si>
    <t>校長：</t>
    <phoneticPr fontId="1" type="noConversion" alignment="center"/>
  </si>
  <si>
    <t>供應廠商：味帝企業股份有限公司</t>
    <phoneticPr fontId="22" type="noConversion"/>
  </si>
  <si>
    <t>日期</t>
    <phoneticPr fontId="22" type="noConversion"/>
  </si>
  <si>
    <t>項目</t>
    <phoneticPr fontId="1" type="noConversion"/>
  </si>
  <si>
    <t>菜名/烹調法</t>
    <phoneticPr fontId="1" type="noConversion"/>
  </si>
  <si>
    <t>材料</t>
    <phoneticPr fontId="1" type="noConversion"/>
  </si>
  <si>
    <t>每人克數</t>
    <phoneticPr fontId="1" type="noConversion"/>
  </si>
  <si>
    <t>總量    (公斤)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</si>
  <si>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</si>
  <si>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</si>
  <si>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</si>
  <si>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F</t>
    <phoneticPr fontId="22" type="noConversion"/>
  </si>
  <si>
    <t>洋蔥</t>
    <phoneticPr fontId="22" type="noConversion"/>
  </si>
  <si>
    <t>副食三</t>
    <phoneticPr fontId="22" type="noConversion"/>
  </si>
  <si>
    <t>青江菜</t>
    <phoneticPr fontId="22" type="noConversion"/>
  </si>
  <si>
    <t>湯</t>
    <phoneticPr fontId="1" type="noConversion"/>
  </si>
  <si>
    <t>雞蛋</t>
    <phoneticPr fontId="22" type="noConversion"/>
  </si>
  <si>
    <t>水果</t>
    <phoneticPr fontId="1" type="noConversion"/>
  </si>
  <si>
    <t>營養供應比例</t>
    <phoneticPr fontId="22" type="noConversion"/>
  </si>
  <si>
    <t>全穀根莖類</t>
    <phoneticPr fontId="1" type="noConversion"/>
  </si>
  <si>
    <t>油脂與堅果種子類</t>
    <phoneticPr fontId="1" type="noConversion"/>
  </si>
  <si>
    <t>蔬菜類</t>
    <phoneticPr fontId="1" type="noConversion"/>
  </si>
  <si>
    <t>全脂乳品類</t>
    <phoneticPr fontId="1" type="noConversion"/>
  </si>
  <si>
    <t>水果類</t>
    <phoneticPr fontId="1" type="noConversion"/>
  </si>
  <si>
    <t>熱量</t>
    <phoneticPr fontId="22" type="noConversion"/>
  </si>
  <si>
    <t>監廚</t>
    <phoneticPr fontId="22" type="noConversion"/>
  </si>
  <si>
    <t>食譜設計</t>
    <phoneticPr fontId="22" type="noConversion"/>
  </si>
  <si>
    <t>執行秘書</t>
    <phoneticPr fontId="22" type="noConversion"/>
  </si>
  <si>
    <t>主任</t>
    <phoneticPr fontId="22" type="noConversion"/>
  </si>
  <si>
    <t>校長</t>
    <phoneticPr fontId="22" type="noConversion"/>
  </si>
  <si>
    <t>牛排麵</t>
    <phoneticPr fontId="22" type="noConversion"/>
  </si>
  <si>
    <t>小米</t>
    <phoneticPr fontId="22" type="noConversion"/>
  </si>
  <si>
    <t>胚芽米</t>
    <phoneticPr fontId="22" type="noConversion"/>
  </si>
  <si>
    <t>白米</t>
    <phoneticPr fontId="22" type="noConversion"/>
  </si>
  <si>
    <t>白米</t>
    <phoneticPr fontId="27" type="noConversion"/>
  </si>
  <si>
    <t>白花菜</t>
    <phoneticPr fontId="22" type="noConversion"/>
  </si>
  <si>
    <t>青花菜</t>
    <phoneticPr fontId="22" type="noConversion"/>
  </si>
  <si>
    <t>山東大白菜</t>
    <phoneticPr fontId="22" type="noConversion"/>
  </si>
  <si>
    <t>豆魚肉蛋類</t>
    <phoneticPr fontId="22" type="noConversion"/>
  </si>
  <si>
    <t>洋芋</t>
    <phoneticPr fontId="22" type="noConversion"/>
  </si>
  <si>
    <t>冬粉</t>
    <phoneticPr fontId="22" type="noConversion"/>
  </si>
  <si>
    <t>乾木耳</t>
    <phoneticPr fontId="22" type="noConversion"/>
  </si>
  <si>
    <t>9月</t>
    <phoneticPr fontId="1" type="noConversion" alignment="center"/>
  </si>
  <si>
    <t>胚芽米飯</t>
    <phoneticPr fontId="22" type="noConversion"/>
  </si>
  <si>
    <t>小米飯</t>
    <phoneticPr fontId="22" type="noConversion"/>
  </si>
  <si>
    <t>家常滷肉燥</t>
  </si>
  <si>
    <t>白米</t>
    <phoneticPr fontId="22" type="noConversion"/>
  </si>
  <si>
    <t>糙米</t>
    <phoneticPr fontId="22" type="noConversion"/>
  </si>
  <si>
    <t>嫩豆腐</t>
    <phoneticPr fontId="22" type="noConversion"/>
  </si>
  <si>
    <t>肉絲</t>
    <phoneticPr fontId="22" type="noConversion"/>
  </si>
  <si>
    <t>絞肉</t>
    <phoneticPr fontId="22" type="noConversion"/>
  </si>
  <si>
    <t>洋蔥</t>
    <phoneticPr fontId="22" type="noConversion"/>
  </si>
  <si>
    <t>高麗菜</t>
    <phoneticPr fontId="22" type="noConversion"/>
  </si>
  <si>
    <t>紅蘿蔔</t>
    <phoneticPr fontId="22" type="noConversion"/>
  </si>
  <si>
    <t>小米</t>
    <phoneticPr fontId="22" type="noConversion"/>
  </si>
  <si>
    <t>燕麥</t>
    <phoneticPr fontId="22" type="noConversion"/>
  </si>
  <si>
    <t>有機蔬菜</t>
    <phoneticPr fontId="22" type="noConversion"/>
  </si>
  <si>
    <t>赤絞肉</t>
    <phoneticPr fontId="22" type="noConversion"/>
  </si>
  <si>
    <t>芹菜</t>
    <phoneticPr fontId="22" type="noConversion"/>
  </si>
  <si>
    <t>筍絲</t>
    <phoneticPr fontId="22" type="noConversion"/>
  </si>
  <si>
    <t>麥片</t>
    <phoneticPr fontId="22" type="noConversion"/>
  </si>
  <si>
    <t>豆芽菜</t>
    <phoneticPr fontId="22" type="noConversion"/>
  </si>
  <si>
    <t>紅蘿蔔炒蛋</t>
    <phoneticPr fontId="22" type="noConversion"/>
  </si>
  <si>
    <t>黑胡椒雞丁</t>
    <phoneticPr fontId="22" type="noConversion"/>
  </si>
  <si>
    <t>田園鮮蔬豬柳</t>
    <phoneticPr fontId="22" type="noConversion"/>
  </si>
  <si>
    <t>炒青花菜</t>
    <phoneticPr fontId="22" type="noConversion"/>
  </si>
  <si>
    <t>雞丁</t>
    <phoneticPr fontId="22" type="noConversion"/>
  </si>
  <si>
    <t>紫菜</t>
    <phoneticPr fontId="22" type="noConversion"/>
  </si>
  <si>
    <t>金針菇</t>
    <phoneticPr fontId="22" type="noConversion"/>
  </si>
  <si>
    <t>水果</t>
    <phoneticPr fontId="22" type="noConversion"/>
  </si>
  <si>
    <t>薑絲</t>
    <phoneticPr fontId="22" type="noConversion"/>
  </si>
  <si>
    <t>小黃瓜</t>
    <phoneticPr fontId="22" type="noConversion"/>
  </si>
  <si>
    <t>小白菜</t>
    <phoneticPr fontId="22" type="noConversion"/>
  </si>
  <si>
    <t>肉丁</t>
    <phoneticPr fontId="22" type="noConversion"/>
  </si>
  <si>
    <t>白蘿蔔</t>
    <phoneticPr fontId="22" type="noConversion"/>
  </si>
  <si>
    <t>紅蘿蔔</t>
    <phoneticPr fontId="22" type="noConversion"/>
  </si>
  <si>
    <t>海帶結</t>
    <phoneticPr fontId="22" type="noConversion"/>
  </si>
  <si>
    <t>豬柳</t>
    <phoneticPr fontId="22" type="noConversion"/>
  </si>
  <si>
    <t>乾香菇</t>
    <phoneticPr fontId="22" type="noConversion"/>
  </si>
  <si>
    <t>扁蒲</t>
    <phoneticPr fontId="22" type="noConversion"/>
  </si>
  <si>
    <t>薑絲扁蒲</t>
    <phoneticPr fontId="22" type="noConversion"/>
  </si>
  <si>
    <t>鹽酥魚丁</t>
    <phoneticPr fontId="22" type="noConversion"/>
  </si>
  <si>
    <t>絞肉</t>
    <phoneticPr fontId="22" type="noConversion"/>
  </si>
  <si>
    <t>油豆腐</t>
    <phoneticPr fontId="22" type="noConversion"/>
  </si>
  <si>
    <t>杏鮑菇</t>
    <phoneticPr fontId="22" type="noConversion"/>
  </si>
  <si>
    <t>雞丁</t>
    <phoneticPr fontId="22" type="noConversion"/>
  </si>
  <si>
    <t>洋蔥</t>
    <phoneticPr fontId="22" type="noConversion"/>
  </si>
  <si>
    <t>蕃茄醬</t>
    <phoneticPr fontId="22" type="noConversion"/>
  </si>
  <si>
    <t>玉米粒</t>
    <phoneticPr fontId="22" type="noConversion"/>
  </si>
  <si>
    <t>大黃瓜</t>
    <phoneticPr fontId="22" type="noConversion"/>
  </si>
  <si>
    <t>味 噌 湯</t>
    <phoneticPr fontId="22" type="noConversion"/>
  </si>
  <si>
    <t>鐵板肉片</t>
    <phoneticPr fontId="22" type="noConversion"/>
  </si>
  <si>
    <t>味噌</t>
    <phoneticPr fontId="22" type="noConversion"/>
  </si>
  <si>
    <t>魚丁</t>
    <phoneticPr fontId="22" type="noConversion"/>
  </si>
  <si>
    <t>肉片</t>
    <phoneticPr fontId="22" type="noConversion"/>
  </si>
  <si>
    <t>毛豆</t>
    <phoneticPr fontId="22" type="noConversion"/>
  </si>
  <si>
    <t>毛豆拌豆干</t>
    <phoneticPr fontId="22" type="noConversion"/>
  </si>
  <si>
    <t>豆干丁</t>
    <phoneticPr fontId="22" type="noConversion"/>
  </si>
  <si>
    <t>西谷米</t>
    <phoneticPr fontId="22" type="noConversion"/>
  </si>
  <si>
    <t>五香豆干丁</t>
    <phoneticPr fontId="22" type="noConversion"/>
  </si>
  <si>
    <t>白 菜 滷</t>
    <phoneticPr fontId="22" type="noConversion"/>
  </si>
  <si>
    <t>赤絞肉</t>
    <phoneticPr fontId="22" type="noConversion"/>
  </si>
  <si>
    <t>山東大白菜</t>
    <phoneticPr fontId="22" type="noConversion"/>
  </si>
  <si>
    <t>炸豆包</t>
    <phoneticPr fontId="22" type="noConversion"/>
  </si>
  <si>
    <t>乾海帶芽</t>
    <phoneticPr fontId="22" type="noConversion"/>
  </si>
  <si>
    <t>薑絲冬瓜</t>
    <phoneticPr fontId="22" type="noConversion"/>
  </si>
  <si>
    <t>炒青花菜</t>
    <phoneticPr fontId="22" type="noConversion"/>
  </si>
  <si>
    <t>有機蔬菜</t>
    <phoneticPr fontId="22" type="noConversion"/>
  </si>
  <si>
    <t>冬瓜</t>
    <phoneticPr fontId="22" type="noConversion"/>
  </si>
  <si>
    <t>白米</t>
    <phoneticPr fontId="22" type="noConversion"/>
  </si>
  <si>
    <t>芝麻米飯</t>
    <phoneticPr fontId="22" type="noConversion"/>
  </si>
  <si>
    <t>黑芝麻</t>
    <phoneticPr fontId="22" type="noConversion"/>
  </si>
  <si>
    <t>綠豆</t>
    <phoneticPr fontId="22" type="noConversion"/>
  </si>
  <si>
    <t>有機蔬菜</t>
    <phoneticPr fontId="22" type="noConversion"/>
  </si>
  <si>
    <t>玉米濃湯</t>
    <phoneticPr fontId="22" type="noConversion"/>
  </si>
  <si>
    <t>鮮奶</t>
    <phoneticPr fontId="22" type="noConversion"/>
  </si>
  <si>
    <t>香菇肉燥</t>
    <phoneticPr fontId="22" type="noConversion"/>
  </si>
  <si>
    <t>滷豆干丁</t>
    <phoneticPr fontId="22" type="noConversion"/>
  </si>
  <si>
    <t>韭菜</t>
    <phoneticPr fontId="22" type="noConversion"/>
  </si>
  <si>
    <t>燕麥米飯</t>
    <phoneticPr fontId="22" type="noConversion"/>
  </si>
  <si>
    <t>炒小白菜</t>
    <phoneticPr fontId="22" type="noConversion"/>
  </si>
  <si>
    <t>三 杯 雞</t>
    <phoneticPr fontId="22" type="noConversion"/>
  </si>
  <si>
    <t>全穀雜糧類</t>
    <phoneticPr fontId="1" type="noConversion"/>
  </si>
  <si>
    <t>乳品類</t>
    <phoneticPr fontId="1" type="noConversion"/>
  </si>
  <si>
    <t>豆魚蛋肉類</t>
    <phoneticPr fontId="22" type="noConversion"/>
  </si>
  <si>
    <t>肉末玉米</t>
    <phoneticPr fontId="22" type="noConversion"/>
  </si>
  <si>
    <t>履歷豆漿</t>
    <phoneticPr fontId="22" type="noConversion"/>
  </si>
  <si>
    <t>-</t>
    <phoneticPr fontId="22" type="noConversion"/>
  </si>
  <si>
    <t>炒青江菜</t>
    <phoneticPr fontId="1" type="noConversion" alignment="center"/>
  </si>
  <si>
    <t>炒青江菜</t>
    <phoneticPr fontId="22" type="noConversion"/>
  </si>
  <si>
    <t>紫 菜 湯</t>
    <phoneticPr fontId="22" type="noConversion"/>
  </si>
  <si>
    <t>海茸炒肉絲</t>
    <phoneticPr fontId="22" type="noConversion"/>
  </si>
  <si>
    <t>蘿 蔔 湯</t>
    <phoneticPr fontId="22" type="noConversion"/>
  </si>
  <si>
    <t>黃 瓜 湯</t>
    <phoneticPr fontId="22" type="noConversion"/>
  </si>
  <si>
    <t>香菇雞湯</t>
    <phoneticPr fontId="22" type="noConversion"/>
  </si>
  <si>
    <t>三絲滑蛋</t>
    <phoneticPr fontId="22" type="noConversion"/>
  </si>
  <si>
    <t>蜜 汁 雞</t>
    <phoneticPr fontId="1" type="noConversion" alignment="center"/>
  </si>
  <si>
    <t>銀蘿燒肉</t>
    <phoneticPr fontId="22" type="noConversion"/>
  </si>
  <si>
    <t>泰式雞丁</t>
    <phoneticPr fontId="22" type="noConversion"/>
  </si>
  <si>
    <t>海帶燒肉</t>
    <phoneticPr fontId="22" type="noConversion"/>
  </si>
  <si>
    <t>蒜 頭 雞</t>
    <phoneticPr fontId="22" type="noConversion"/>
  </si>
  <si>
    <t>肉絲如意芽</t>
    <phoneticPr fontId="22" type="noConversion"/>
  </si>
  <si>
    <t>梅林雞丁</t>
    <phoneticPr fontId="22" type="noConversion"/>
  </si>
  <si>
    <t>五香滷油腐</t>
    <phoneticPr fontId="22" type="noConversion"/>
  </si>
  <si>
    <t>越式寬粉</t>
    <phoneticPr fontId="22" type="noConversion"/>
  </si>
  <si>
    <t>蔥 油 雞</t>
    <phoneticPr fontId="22" type="noConversion"/>
  </si>
  <si>
    <t>芹菜炒豆干片</t>
    <phoneticPr fontId="22" type="noConversion"/>
  </si>
  <si>
    <t>鹽 酥 雞</t>
    <phoneticPr fontId="22" type="noConversion"/>
  </si>
  <si>
    <t>大 滷 麵</t>
    <phoneticPr fontId="22" type="noConversion"/>
  </si>
  <si>
    <t>酸 辣 湯</t>
    <phoneticPr fontId="22" type="noConversion"/>
  </si>
  <si>
    <t>海 芽 湯</t>
    <phoneticPr fontId="22" type="noConversion"/>
  </si>
  <si>
    <t>翡翠銀蘿</t>
    <phoneticPr fontId="22" type="noConversion"/>
  </si>
  <si>
    <t>花生海帶</t>
    <phoneticPr fontId="22" type="noConversion"/>
  </si>
  <si>
    <t>糖類</t>
    <phoneticPr fontId="22" type="noConversion"/>
  </si>
  <si>
    <t>糖</t>
    <phoneticPr fontId="22" type="noConversion"/>
  </si>
  <si>
    <t>花枝條</t>
    <phoneticPr fontId="22" type="noConversion"/>
  </si>
  <si>
    <t>濕香菇</t>
    <phoneticPr fontId="22" type="noConversion"/>
  </si>
  <si>
    <t>黑胡椒顆粒</t>
    <phoneticPr fontId="22" type="noConversion"/>
  </si>
  <si>
    <t>海茸</t>
    <phoneticPr fontId="22" type="noConversion"/>
  </si>
  <si>
    <t>木耳</t>
    <phoneticPr fontId="22" type="noConversion"/>
  </si>
  <si>
    <t>熟花生</t>
    <phoneticPr fontId="22" type="noConversion"/>
  </si>
  <si>
    <t>五香豆干</t>
    <phoneticPr fontId="22" type="noConversion"/>
  </si>
  <si>
    <t>飲品</t>
    <phoneticPr fontId="1" type="noConversion"/>
  </si>
  <si>
    <t>黃豆芽</t>
    <phoneticPr fontId="22" type="noConversion"/>
  </si>
  <si>
    <t>寬粉</t>
    <phoneticPr fontId="22" type="noConversion"/>
  </si>
  <si>
    <t>青椒</t>
    <phoneticPr fontId="22" type="noConversion"/>
  </si>
  <si>
    <t>翡翠</t>
    <phoneticPr fontId="22" type="noConversion"/>
  </si>
  <si>
    <t>飲品</t>
    <phoneticPr fontId="22" type="noConversion"/>
  </si>
  <si>
    <t>豆漿</t>
    <phoneticPr fontId="22" type="noConversion"/>
  </si>
  <si>
    <t>200ml</t>
    <phoneticPr fontId="22" type="noConversion"/>
  </si>
  <si>
    <t>大白菜</t>
    <phoneticPr fontId="22" type="noConversion"/>
  </si>
  <si>
    <t>大白菜湯</t>
    <phoneticPr fontId="22" type="noConversion"/>
  </si>
  <si>
    <t>扁蒲大骨</t>
    <phoneticPr fontId="22" type="noConversion"/>
  </si>
  <si>
    <t>蔬菜蛋花</t>
    <phoneticPr fontId="22" type="noConversion"/>
  </si>
  <si>
    <t>鮮蔬冬粉</t>
    <phoneticPr fontId="22" type="noConversion"/>
  </si>
  <si>
    <t>蒜頭</t>
    <phoneticPr fontId="22" type="noConversion"/>
  </si>
  <si>
    <t>蔥</t>
    <phoneticPr fontId="22" type="noConversion"/>
  </si>
  <si>
    <t>白芝麻</t>
    <phoneticPr fontId="22" type="noConversion"/>
  </si>
  <si>
    <t>九層塔</t>
    <phoneticPr fontId="22" type="noConversion"/>
  </si>
  <si>
    <t>薑片</t>
    <phoneticPr fontId="22" type="noConversion"/>
  </si>
  <si>
    <t>肉片炒花菜</t>
    <phoneticPr fontId="22" type="noConversion"/>
  </si>
  <si>
    <t>黑蜜肉排×1</t>
    <phoneticPr fontId="22" type="noConversion"/>
  </si>
  <si>
    <t>魷魚排×1</t>
    <phoneticPr fontId="22" type="noConversion"/>
  </si>
  <si>
    <t>茶葉蛋×1</t>
    <phoneticPr fontId="22" type="noConversion"/>
  </si>
  <si>
    <t>糙米飯</t>
    <phoneticPr fontId="22" type="noConversion"/>
  </si>
  <si>
    <t>桂圓銀耳甜湯</t>
    <phoneticPr fontId="22" type="noConversion"/>
  </si>
  <si>
    <t>木 須 肉</t>
    <phoneticPr fontId="22" type="noConversion"/>
  </si>
  <si>
    <t>魷魚排</t>
    <phoneticPr fontId="22" type="noConversion"/>
  </si>
  <si>
    <t>照燒雞排×1</t>
    <phoneticPr fontId="22" type="noConversion"/>
  </si>
  <si>
    <t>肉排</t>
    <phoneticPr fontId="22" type="noConversion"/>
  </si>
  <si>
    <t>白木耳</t>
    <phoneticPr fontId="22" type="noConversion"/>
  </si>
  <si>
    <t>桂圓肉</t>
    <phoneticPr fontId="22" type="noConversion"/>
  </si>
  <si>
    <t>雞排</t>
    <phoneticPr fontId="22" type="noConversion"/>
  </si>
  <si>
    <r>
      <rPr>
        <sz val="18"/>
        <rFont val="Microsoft JhengHei"/>
        <family val="2"/>
        <charset val="136"/>
      </rPr>
      <t>義式蕃茄</t>
    </r>
    <r>
      <rPr>
        <sz val="18"/>
        <rFont val="微軟正黑體"/>
        <family val="2"/>
        <charset val="136"/>
      </rPr>
      <t>豬柳</t>
    </r>
    <phoneticPr fontId="22" type="noConversion"/>
  </si>
  <si>
    <t>114年</t>
    <phoneticPr fontId="1" type="noConversion" alignment="center"/>
  </si>
  <si>
    <t>紅蔥肉絲炒麵</t>
    <phoneticPr fontId="22" type="noConversion"/>
  </si>
  <si>
    <t>綠豆西谷米甜湯</t>
    <phoneticPr fontId="22" type="noConversion"/>
  </si>
  <si>
    <t>炒刀削麵</t>
    <phoneticPr fontId="22" type="noConversion"/>
  </si>
  <si>
    <t>刀削麵</t>
    <phoneticPr fontId="22" type="noConversion"/>
  </si>
  <si>
    <t>塔香翅小腿×2</t>
    <phoneticPr fontId="22" type="noConversion"/>
  </si>
  <si>
    <t>翅小腿</t>
    <phoneticPr fontId="22" type="noConversion"/>
  </si>
  <si>
    <t>雞絲肉飯</t>
    <phoneticPr fontId="22" type="noConversion"/>
  </si>
  <si>
    <t>脆皮三節翅×1</t>
    <phoneticPr fontId="22" type="noConversion"/>
  </si>
  <si>
    <t>滷香菇白菜</t>
    <phoneticPr fontId="22" type="noConversion"/>
  </si>
  <si>
    <t>銀蘿味噌</t>
    <phoneticPr fontId="22" type="noConversion"/>
  </si>
  <si>
    <t>雞肉絲</t>
    <phoneticPr fontId="22" type="noConversion"/>
  </si>
  <si>
    <t>紅蔥頭</t>
    <phoneticPr fontId="22" type="noConversion"/>
  </si>
  <si>
    <t>三節翅</t>
    <phoneticPr fontId="22" type="noConversion"/>
  </si>
  <si>
    <t>什錦湯麵</t>
    <phoneticPr fontId="22" type="noConversion"/>
  </si>
  <si>
    <t>屏東縣立萬新國民中學</t>
    <phoneticPr fontId="22" type="noConversion"/>
  </si>
  <si>
    <r>
      <t>屏東縣立萬新國民中學114年9月份第</t>
    </r>
    <r>
      <rPr>
        <sz val="20"/>
        <rFont val="Microsoft JhengHei UI"/>
        <family val="2"/>
        <charset val="136"/>
      </rPr>
      <t>一</t>
    </r>
    <r>
      <rPr>
        <sz val="20"/>
        <rFont val="微軟正黑體"/>
        <family val="2"/>
        <charset val="136"/>
      </rPr>
      <t>週</t>
    </r>
    <phoneticPr fontId="1" type="noConversion"/>
  </si>
  <si>
    <t>屏東縣立萬新國民中學114年9月份第二週</t>
    <phoneticPr fontId="1" type="noConversion"/>
  </si>
  <si>
    <t>屏東縣立萬新國民中學114年9月份第三週</t>
    <phoneticPr fontId="1" type="noConversion"/>
  </si>
  <si>
    <t>屏東縣立萬新國民中學114年9月份第四週</t>
    <phoneticPr fontId="1" type="noConversion"/>
  </si>
  <si>
    <t>屏東縣立萬新國民中學114年9月份第五週</t>
    <phoneticPr fontId="1" type="noConversion"/>
  </si>
  <si>
    <t>炒四季豆</t>
    <phoneticPr fontId="22" type="noConversion"/>
  </si>
  <si>
    <t>四季豆</t>
    <phoneticPr fontId="22" type="noConversion"/>
  </si>
  <si>
    <t>炒大黃瓜</t>
    <phoneticPr fontId="22" type="noConversion"/>
  </si>
  <si>
    <t>炒空心菜</t>
    <phoneticPr fontId="22" type="noConversion"/>
  </si>
  <si>
    <t>空心菜</t>
    <phoneticPr fontId="22" type="noConversion"/>
  </si>
  <si>
    <t>供應人數：330</t>
    <phoneticPr fontId="22" type="noConversion"/>
  </si>
  <si>
    <t>蠔油燜雞</t>
    <phoneticPr fontId="22" type="noConversion"/>
  </si>
  <si>
    <t>炒豆芽菜</t>
    <phoneticPr fontId="22" type="noConversion"/>
  </si>
  <si>
    <t>滷海帶結</t>
    <phoneticPr fontId="22" type="noConversion"/>
  </si>
  <si>
    <t>午餐菜單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</si>
</sst>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-[$€-2]* #,##0.00_-;\-[$€-2]* #,##0.00_-;_-[$€-2]* &quot;-&quot;??_-"/>
    <numFmt numFmtId="177" formatCode="[$-404]aaaa;@"/>
    <numFmt numFmtId="178" formatCode="0_ "/>
    <numFmt numFmtId="179" formatCode="0.0_ "/>
    <numFmt numFmtId="180" formatCode="0.0_);[Red]\(0.0\)"/>
    <numFmt numFmtId="181" formatCode="0;_"/>
    <numFmt numFmtId="182" formatCode="0;__xd800_"/>
    <numFmt numFmtId="183" formatCode="m/d;@"/>
    <numFmt numFmtId="184" formatCode="[$-404]aaa;@"/>
    <numFmt numFmtId="185" formatCode="0.00_ "/>
  </numFmts>
  <fonts count="5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indexed="30"/>
      <name val="新細明體"/>
      <family val="1"/>
      <charset val="136"/>
    </font>
    <font>
      <sz val="12"/>
      <name val="新細明體"/>
      <family val="2"/>
      <charset val="136"/>
      <scheme val="major"/>
    </font>
    <font>
      <sz val="14"/>
      <name val="新細明體"/>
      <family val="2"/>
      <charset val="136"/>
      <scheme val="major"/>
    </font>
    <font>
      <sz val="9"/>
      <name val="Microsoft YaHei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sz val="16"/>
      <name val="微軟正黑體"/>
      <family val="2"/>
      <charset val="136"/>
    </font>
    <font>
      <sz val="18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b/>
      <sz val="25"/>
      <name val="微軟正黑體"/>
      <family val="2"/>
      <charset val="136"/>
    </font>
    <font>
      <sz val="20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indexed="8"/>
      <name val="微軟正黑體"/>
      <family val="2"/>
      <charset val="136"/>
    </font>
    <font>
      <b/>
      <sz val="14"/>
      <color indexed="60"/>
      <name val="微軟正黑體"/>
      <family val="2"/>
      <charset val="136"/>
    </font>
    <font>
      <sz val="14"/>
      <color indexed="60"/>
      <name val="微軟正黑體"/>
      <family val="2"/>
      <charset val="136"/>
    </font>
    <font>
      <sz val="14"/>
      <color indexed="3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indexed="30"/>
      <name val="微軟正黑體"/>
      <family val="2"/>
      <charset val="136"/>
    </font>
    <font>
      <sz val="11"/>
      <name val="微軟正黑體"/>
      <family val="2"/>
      <charset val="136"/>
    </font>
    <font>
      <sz val="10"/>
      <name val="微軟正黑體"/>
      <family val="2"/>
      <charset val="136"/>
    </font>
    <font>
      <b/>
      <sz val="20"/>
      <name val="微軟正黑體"/>
      <family val="2"/>
      <charset val="136"/>
    </font>
    <font>
      <sz val="18"/>
      <name val="Microsoft JhengHei"/>
      <family val="2"/>
      <charset val="136"/>
    </font>
    <font>
      <sz val="18"/>
      <name val="Microsoft JhengHei"/>
      <family val="2"/>
    </font>
    <font>
      <sz val="20"/>
      <name val="Microsoft JhengHei UI"/>
      <family val="2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61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386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>
      <alignment vertical="center"/>
    </xf>
    <xf numFmtId="0" fontId="31" fillId="0" borderId="0" xfId="192" applyFont="1">
      <alignment vertical="center"/>
    </xf>
    <xf numFmtId="0" fontId="30" fillId="0" borderId="0" xfId="192" applyFont="1">
      <alignment vertical="center"/>
    </xf>
    <xf numFmtId="0" fontId="25" fillId="0" borderId="0" xfId="192" applyFont="1">
      <alignment vertical="center"/>
    </xf>
    <xf numFmtId="0" fontId="2" fillId="0" borderId="0" xfId="192" applyFont="1" applyAlignment="1">
      <alignment horizontal="center" vertical="center"/>
    </xf>
    <xf numFmtId="0" fontId="25" fillId="0" borderId="0" xfId="192" applyFont="1" applyAlignment="1">
      <alignment horizontal="center" vertical="center"/>
    </xf>
    <xf numFmtId="0" fontId="32" fillId="0" borderId="0" xfId="192" applyFont="1">
      <alignment vertical="center"/>
    </xf>
    <xf numFmtId="0" fontId="28" fillId="0" borderId="0" xfId="192" applyFont="1">
      <alignment vertical="center"/>
    </xf>
    <xf numFmtId="0" fontId="33" fillId="0" borderId="0" xfId="192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24" fillId="0" borderId="0" xfId="192" applyFont="1" applyAlignment="1">
      <alignment horizontal="center" vertical="center" wrapText="1"/>
    </xf>
    <xf numFmtId="0" fontId="24" fillId="0" borderId="0" xfId="192" applyFont="1" applyAlignment="1">
      <alignment horizontal="center" vertical="center"/>
    </xf>
    <xf numFmtId="0" fontId="26" fillId="0" borderId="0" xfId="192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26" fillId="0" borderId="0" xfId="192" applyFont="1" applyAlignment="1">
      <alignment horizontal="right" vertical="center"/>
    </xf>
    <xf numFmtId="179" fontId="2" fillId="0" borderId="0" xfId="192" applyNumberFormat="1" applyFont="1">
      <alignment vertical="center"/>
    </xf>
    <xf numFmtId="0" fontId="2" fillId="0" borderId="0" xfId="192" applyFont="1" applyAlignment="1">
      <alignment horizontal="right" vertical="center"/>
    </xf>
    <xf numFmtId="0" fontId="25" fillId="0" borderId="0" xfId="192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192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192" applyFont="1">
      <alignment vertical="center"/>
    </xf>
    <xf numFmtId="0" fontId="37" fillId="0" borderId="0" xfId="0" applyFont="1">
      <alignment vertical="center"/>
    </xf>
    <xf numFmtId="0" fontId="39" fillId="0" borderId="0" xfId="192" applyFont="1" applyAlignment="1">
      <alignment vertical="distributed"/>
    </xf>
    <xf numFmtId="0" fontId="40" fillId="0" borderId="0" xfId="192" applyFont="1">
      <alignment vertical="center"/>
    </xf>
    <xf numFmtId="0" fontId="41" fillId="0" borderId="0" xfId="192" applyFont="1" applyAlignment="1">
      <alignment horizontal="left" vertical="center"/>
    </xf>
    <xf numFmtId="0" fontId="41" fillId="0" borderId="0" xfId="192" applyFont="1">
      <alignment vertical="center"/>
    </xf>
    <xf numFmtId="0" fontId="41" fillId="0" borderId="0" xfId="192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2" xfId="192" applyFont="1" applyBorder="1">
      <alignment vertical="center"/>
    </xf>
    <xf numFmtId="177" fontId="37" fillId="0" borderId="20" xfId="192" applyNumberFormat="1" applyFont="1" applyBorder="1">
      <alignment vertical="center"/>
    </xf>
    <xf numFmtId="177" fontId="37" fillId="0" borderId="0" xfId="192" applyNumberFormat="1" applyFont="1">
      <alignment vertical="center"/>
    </xf>
    <xf numFmtId="177" fontId="37" fillId="0" borderId="21" xfId="192" applyNumberFormat="1" applyFont="1" applyBorder="1">
      <alignment vertical="center"/>
    </xf>
    <xf numFmtId="0" fontId="37" fillId="0" borderId="27" xfId="192" applyFont="1" applyBorder="1" applyAlignment="1">
      <alignment vertical="center" wrapText="1"/>
    </xf>
    <xf numFmtId="0" fontId="37" fillId="0" borderId="45" xfId="0" applyFont="1" applyBorder="1" applyAlignment="1">
      <alignment horizontal="center" vertical="center" shrinkToFit="1"/>
    </xf>
    <xf numFmtId="0" fontId="37" fillId="0" borderId="11" xfId="0" applyFont="1" applyBorder="1" applyAlignment="1">
      <alignment horizontal="center" vertical="center" shrinkToFit="1"/>
    </xf>
    <xf numFmtId="0" fontId="37" fillId="0" borderId="46" xfId="0" applyFont="1" applyBorder="1" applyAlignment="1">
      <alignment horizontal="center" vertical="center" shrinkToFit="1"/>
    </xf>
    <xf numFmtId="0" fontId="37" fillId="0" borderId="25" xfId="192" applyFont="1" applyBorder="1" applyAlignment="1">
      <alignment horizontal="center" vertical="center" wrapText="1"/>
    </xf>
    <xf numFmtId="0" fontId="37" fillId="0" borderId="11" xfId="192" applyFont="1" applyBorder="1" applyAlignment="1">
      <alignment horizontal="center" vertical="center"/>
    </xf>
    <xf numFmtId="0" fontId="37" fillId="0" borderId="11" xfId="192" applyFont="1" applyBorder="1" applyAlignment="1">
      <alignment horizontal="center" vertical="center" wrapText="1"/>
    </xf>
    <xf numFmtId="0" fontId="37" fillId="0" borderId="26" xfId="192" applyFont="1" applyBorder="1" applyAlignment="1">
      <alignment horizontal="center" vertical="center"/>
    </xf>
    <xf numFmtId="0" fontId="37" fillId="25" borderId="45" xfId="0" applyFont="1" applyFill="1" applyBorder="1" applyAlignment="1">
      <alignment horizontal="center" vertical="center" shrinkToFit="1"/>
    </xf>
    <xf numFmtId="0" fontId="37" fillId="25" borderId="11" xfId="0" applyFont="1" applyFill="1" applyBorder="1" applyAlignment="1">
      <alignment horizontal="center" vertical="center" shrinkToFit="1"/>
    </xf>
    <xf numFmtId="0" fontId="37" fillId="25" borderId="46" xfId="0" applyFont="1" applyFill="1" applyBorder="1" applyAlignment="1">
      <alignment horizontal="center" vertical="center" shrinkToFit="1"/>
    </xf>
    <xf numFmtId="0" fontId="37" fillId="0" borderId="0" xfId="192" applyFont="1" applyAlignment="1">
      <alignment horizontal="center" vertical="center" wrapText="1"/>
    </xf>
    <xf numFmtId="0" fontId="37" fillId="0" borderId="0" xfId="192" applyFont="1" applyAlignment="1">
      <alignment horizontal="center" vertical="center"/>
    </xf>
    <xf numFmtId="0" fontId="37" fillId="25" borderId="0" xfId="0" applyFont="1" applyFill="1" applyAlignment="1">
      <alignment horizontal="center" vertical="center" shrinkToFit="1"/>
    </xf>
    <xf numFmtId="0" fontId="37" fillId="25" borderId="26" xfId="0" applyFont="1" applyFill="1" applyBorder="1" applyAlignment="1">
      <alignment horizontal="center" vertical="center" shrinkToFit="1"/>
    </xf>
    <xf numFmtId="0" fontId="42" fillId="0" borderId="0" xfId="192" applyFont="1">
      <alignment vertical="center"/>
    </xf>
    <xf numFmtId="0" fontId="36" fillId="0" borderId="45" xfId="0" applyFont="1" applyBorder="1" applyAlignment="1">
      <alignment horizontal="center" vertical="top" wrapText="1"/>
    </xf>
    <xf numFmtId="0" fontId="37" fillId="0" borderId="11" xfId="192" applyFont="1" applyBorder="1">
      <alignment vertical="center"/>
    </xf>
    <xf numFmtId="0" fontId="37" fillId="0" borderId="11" xfId="192" applyFont="1" applyBorder="1" applyAlignment="1">
      <alignment horizontal="right" vertical="center"/>
    </xf>
    <xf numFmtId="178" fontId="37" fillId="0" borderId="11" xfId="192" applyNumberFormat="1" applyFont="1" applyBorder="1" applyAlignment="1">
      <alignment horizontal="right" vertical="center"/>
    </xf>
    <xf numFmtId="178" fontId="37" fillId="0" borderId="0" xfId="192" applyNumberFormat="1" applyFont="1" applyAlignment="1">
      <alignment horizontal="center" vertical="center"/>
    </xf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center" shrinkToFit="1"/>
    </xf>
    <xf numFmtId="0" fontId="37" fillId="0" borderId="26" xfId="0" applyFont="1" applyBorder="1" applyAlignment="1">
      <alignment horizontal="center" vertical="center" shrinkToFit="1"/>
    </xf>
    <xf numFmtId="0" fontId="36" fillId="0" borderId="11" xfId="0" applyFont="1" applyBorder="1" applyAlignment="1">
      <alignment horizontal="center" vertical="top" wrapText="1"/>
    </xf>
    <xf numFmtId="0" fontId="36" fillId="0" borderId="11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178" fontId="37" fillId="0" borderId="11" xfId="192" applyNumberFormat="1" applyFont="1" applyBorder="1">
      <alignment vertical="center"/>
    </xf>
    <xf numFmtId="178" fontId="37" fillId="0" borderId="11" xfId="192" applyNumberFormat="1" applyFont="1" applyBorder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36" fillId="0" borderId="45" xfId="0" applyFont="1" applyBorder="1" applyAlignment="1">
      <alignment horizontal="center" wrapText="1"/>
    </xf>
    <xf numFmtId="179" fontId="36" fillId="0" borderId="11" xfId="0" applyNumberFormat="1" applyFont="1" applyBorder="1" applyAlignment="1">
      <alignment horizontal="center" vertical="top" wrapText="1"/>
    </xf>
    <xf numFmtId="0" fontId="42" fillId="0" borderId="11" xfId="192" applyFont="1" applyBorder="1">
      <alignment vertical="center"/>
    </xf>
    <xf numFmtId="0" fontId="42" fillId="0" borderId="26" xfId="192" applyFont="1" applyBorder="1" applyAlignment="1">
      <alignment horizontal="center" vertical="center"/>
    </xf>
    <xf numFmtId="0" fontId="42" fillId="0" borderId="45" xfId="192" applyFont="1" applyBorder="1">
      <alignment vertical="center"/>
    </xf>
    <xf numFmtId="0" fontId="36" fillId="25" borderId="46" xfId="0" applyFont="1" applyFill="1" applyBorder="1" applyAlignment="1">
      <alignment horizontal="center" vertical="center" wrapText="1"/>
    </xf>
    <xf numFmtId="0" fontId="37" fillId="25" borderId="0" xfId="0" applyFont="1" applyFill="1" applyAlignment="1">
      <alignment horizontal="center" vertical="center" wrapText="1"/>
    </xf>
    <xf numFmtId="0" fontId="43" fillId="25" borderId="45" xfId="0" applyFont="1" applyFill="1" applyBorder="1" applyAlignment="1">
      <alignment horizontal="center" wrapText="1"/>
    </xf>
    <xf numFmtId="0" fontId="36" fillId="25" borderId="11" xfId="0" applyFont="1" applyFill="1" applyBorder="1" applyAlignment="1">
      <alignment horizontal="center" vertical="top" wrapText="1"/>
    </xf>
    <xf numFmtId="0" fontId="36" fillId="25" borderId="11" xfId="0" applyFont="1" applyFill="1" applyBorder="1" applyAlignment="1">
      <alignment horizontal="center" vertical="center" wrapText="1"/>
    </xf>
    <xf numFmtId="0" fontId="36" fillId="25" borderId="26" xfId="0" applyFont="1" applyFill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top" wrapText="1"/>
    </xf>
    <xf numFmtId="0" fontId="36" fillId="25" borderId="46" xfId="0" applyFont="1" applyFill="1" applyBorder="1" applyAlignment="1">
      <alignment horizontal="center" vertical="top" wrapText="1"/>
    </xf>
    <xf numFmtId="0" fontId="37" fillId="25" borderId="0" xfId="0" applyFont="1" applyFill="1" applyAlignment="1">
      <alignment horizontal="center" vertical="top" wrapText="1"/>
    </xf>
    <xf numFmtId="0" fontId="36" fillId="25" borderId="26" xfId="0" applyFont="1" applyFill="1" applyBorder="1" applyAlignment="1">
      <alignment horizontal="center" vertical="top" wrapText="1"/>
    </xf>
    <xf numFmtId="0" fontId="36" fillId="25" borderId="45" xfId="0" applyFont="1" applyFill="1" applyBorder="1" applyAlignment="1">
      <alignment horizontal="center" vertical="top" wrapText="1"/>
    </xf>
    <xf numFmtId="0" fontId="37" fillId="0" borderId="26" xfId="192" applyFont="1" applyBorder="1">
      <alignment vertical="center"/>
    </xf>
    <xf numFmtId="0" fontId="36" fillId="24" borderId="11" xfId="0" applyFont="1" applyFill="1" applyBorder="1" applyAlignment="1">
      <alignment horizontal="center" vertical="top" wrapText="1"/>
    </xf>
    <xf numFmtId="0" fontId="37" fillId="24" borderId="0" xfId="0" applyFont="1" applyFill="1" applyAlignment="1">
      <alignment horizontal="center" vertical="top" wrapText="1"/>
    </xf>
    <xf numFmtId="0" fontId="37" fillId="24" borderId="0" xfId="0" applyFont="1" applyFill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45" xfId="0" applyFont="1" applyFill="1" applyBorder="1" applyAlignment="1">
      <alignment horizontal="center" vertical="top" wrapText="1"/>
    </xf>
    <xf numFmtId="0" fontId="36" fillId="24" borderId="26" xfId="0" applyFont="1" applyFill="1" applyBorder="1" applyAlignment="1">
      <alignment horizontal="center" vertical="center" wrapText="1"/>
    </xf>
    <xf numFmtId="0" fontId="37" fillId="25" borderId="0" xfId="0" applyFont="1" applyFill="1" applyAlignment="1">
      <alignment horizontal="center" wrapText="1"/>
    </xf>
    <xf numFmtId="0" fontId="36" fillId="25" borderId="45" xfId="0" applyFont="1" applyFill="1" applyBorder="1" applyAlignment="1">
      <alignment horizontal="center" wrapText="1"/>
    </xf>
    <xf numFmtId="179" fontId="37" fillId="25" borderId="0" xfId="0" applyNumberFormat="1" applyFont="1" applyFill="1" applyAlignment="1">
      <alignment horizontal="center" vertical="center" shrinkToFit="1"/>
    </xf>
    <xf numFmtId="185" fontId="36" fillId="24" borderId="11" xfId="0" applyNumberFormat="1" applyFont="1" applyFill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shrinkToFit="1"/>
    </xf>
    <xf numFmtId="0" fontId="36" fillId="24" borderId="45" xfId="0" applyFont="1" applyFill="1" applyBorder="1" applyAlignment="1">
      <alignment horizontal="center" vertical="center" shrinkToFit="1"/>
    </xf>
    <xf numFmtId="0" fontId="36" fillId="24" borderId="11" xfId="0" applyFont="1" applyFill="1" applyBorder="1" applyAlignment="1">
      <alignment horizontal="center" vertical="center" shrinkToFit="1"/>
    </xf>
    <xf numFmtId="0" fontId="36" fillId="24" borderId="46" xfId="0" applyFont="1" applyFill="1" applyBorder="1" applyAlignment="1">
      <alignment horizontal="center" vertical="center" wrapText="1"/>
    </xf>
    <xf numFmtId="0" fontId="37" fillId="24" borderId="0" xfId="0" applyFont="1" applyFill="1" applyAlignment="1">
      <alignment horizontal="center" vertical="center" shrinkToFit="1"/>
    </xf>
    <xf numFmtId="0" fontId="37" fillId="0" borderId="26" xfId="192" applyFont="1" applyBorder="1" applyAlignment="1">
      <alignment horizontal="center" vertical="center" wrapText="1"/>
    </xf>
    <xf numFmtId="0" fontId="36" fillId="25" borderId="45" xfId="0" applyFont="1" applyFill="1" applyBorder="1" applyAlignment="1">
      <alignment horizontal="center" vertical="center" shrinkToFit="1"/>
    </xf>
    <xf numFmtId="0" fontId="36" fillId="25" borderId="11" xfId="0" applyFont="1" applyFill="1" applyBorder="1" applyAlignment="1">
      <alignment horizontal="center" vertical="center" shrinkToFit="1"/>
    </xf>
    <xf numFmtId="0" fontId="36" fillId="0" borderId="45" xfId="0" applyFont="1" applyBorder="1" applyAlignment="1">
      <alignment horizontal="center" vertical="center" wrapText="1"/>
    </xf>
    <xf numFmtId="0" fontId="37" fillId="0" borderId="49" xfId="192" applyFont="1" applyBorder="1">
      <alignment vertical="center"/>
    </xf>
    <xf numFmtId="0" fontId="37" fillId="0" borderId="52" xfId="192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top" wrapText="1"/>
    </xf>
    <xf numFmtId="0" fontId="36" fillId="0" borderId="17" xfId="0" applyFont="1" applyBorder="1" applyAlignment="1">
      <alignment horizontal="center" vertical="top" wrapText="1"/>
    </xf>
    <xf numFmtId="0" fontId="36" fillId="0" borderId="17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top" wrapText="1"/>
    </xf>
    <xf numFmtId="0" fontId="36" fillId="0" borderId="49" xfId="0" applyFont="1" applyBorder="1" applyAlignment="1">
      <alignment horizontal="center" vertical="center" wrapText="1"/>
    </xf>
    <xf numFmtId="0" fontId="37" fillId="0" borderId="49" xfId="192" applyFont="1" applyBorder="1" applyAlignment="1">
      <alignment horizontal="right" vertical="center"/>
    </xf>
    <xf numFmtId="178" fontId="37" fillId="0" borderId="49" xfId="192" applyNumberFormat="1" applyFont="1" applyBorder="1" applyAlignment="1">
      <alignment horizontal="center" vertical="center"/>
    </xf>
    <xf numFmtId="0" fontId="36" fillId="25" borderId="47" xfId="0" applyFont="1" applyFill="1" applyBorder="1" applyAlignment="1">
      <alignment horizontal="center" vertical="top" wrapText="1"/>
    </xf>
    <xf numFmtId="0" fontId="36" fillId="25" borderId="49" xfId="0" applyFont="1" applyFill="1" applyBorder="1" applyAlignment="1">
      <alignment horizontal="center" vertical="top" wrapText="1"/>
    </xf>
    <xf numFmtId="0" fontId="36" fillId="25" borderId="49" xfId="0" applyFont="1" applyFill="1" applyBorder="1" applyAlignment="1">
      <alignment horizontal="center" vertical="center" wrapText="1"/>
    </xf>
    <xf numFmtId="0" fontId="36" fillId="25" borderId="50" xfId="0" applyFont="1" applyFill="1" applyBorder="1" applyAlignment="1">
      <alignment horizontal="center" vertical="center" wrapText="1"/>
    </xf>
    <xf numFmtId="0" fontId="37" fillId="0" borderId="46" xfId="192" applyFont="1" applyBorder="1">
      <alignment vertical="center"/>
    </xf>
    <xf numFmtId="0" fontId="37" fillId="0" borderId="25" xfId="192" applyFont="1" applyBorder="1">
      <alignment vertical="center"/>
    </xf>
    <xf numFmtId="0" fontId="37" fillId="0" borderId="35" xfId="192" applyFont="1" applyBorder="1">
      <alignment vertical="center"/>
    </xf>
    <xf numFmtId="0" fontId="36" fillId="0" borderId="36" xfId="0" applyFont="1" applyBorder="1" applyAlignment="1">
      <alignment horizontal="center" vertical="top" wrapText="1"/>
    </xf>
    <xf numFmtId="0" fontId="36" fillId="0" borderId="33" xfId="0" applyFont="1" applyBorder="1" applyAlignment="1">
      <alignment horizontal="center" vertical="top" wrapText="1"/>
    </xf>
    <xf numFmtId="0" fontId="36" fillId="0" borderId="35" xfId="0" applyFont="1" applyBorder="1" applyAlignment="1">
      <alignment horizontal="center" vertical="top" wrapText="1"/>
    </xf>
    <xf numFmtId="0" fontId="37" fillId="0" borderId="32" xfId="192" applyFont="1" applyBorder="1">
      <alignment vertical="center"/>
    </xf>
    <xf numFmtId="0" fontId="37" fillId="0" borderId="33" xfId="192" applyFont="1" applyBorder="1" applyAlignment="1">
      <alignment horizontal="center" vertical="center"/>
    </xf>
    <xf numFmtId="0" fontId="37" fillId="0" borderId="33" xfId="192" applyFont="1" applyBorder="1" applyAlignment="1">
      <alignment horizontal="right" vertical="center"/>
    </xf>
    <xf numFmtId="178" fontId="37" fillId="0" borderId="33" xfId="192" applyNumberFormat="1" applyFont="1" applyBorder="1">
      <alignment vertical="center"/>
    </xf>
    <xf numFmtId="0" fontId="37" fillId="0" borderId="34" xfId="192" applyFont="1" applyBorder="1" applyAlignment="1">
      <alignment horizontal="center" vertical="center"/>
    </xf>
    <xf numFmtId="0" fontId="37" fillId="0" borderId="33" xfId="192" applyFont="1" applyBorder="1">
      <alignment vertical="center"/>
    </xf>
    <xf numFmtId="178" fontId="37" fillId="0" borderId="33" xfId="192" applyNumberFormat="1" applyFont="1" applyBorder="1" applyAlignment="1">
      <alignment horizontal="center" vertical="center"/>
    </xf>
    <xf numFmtId="0" fontId="36" fillId="25" borderId="36" xfId="0" applyFont="1" applyFill="1" applyBorder="1" applyAlignment="1">
      <alignment horizontal="center" vertical="top" wrapText="1"/>
    </xf>
    <xf numFmtId="0" fontId="36" fillId="25" borderId="33" xfId="0" applyFont="1" applyFill="1" applyBorder="1" applyAlignment="1">
      <alignment horizontal="center" vertical="top" wrapText="1"/>
    </xf>
    <xf numFmtId="0" fontId="36" fillId="25" borderId="35" xfId="0" applyFont="1" applyFill="1" applyBorder="1" applyAlignment="1">
      <alignment horizontal="center" vertical="top" wrapText="1"/>
    </xf>
    <xf numFmtId="0" fontId="36" fillId="25" borderId="17" xfId="0" applyFont="1" applyFill="1" applyBorder="1" applyAlignment="1">
      <alignment horizontal="center" vertical="top" wrapText="1"/>
    </xf>
    <xf numFmtId="0" fontId="36" fillId="25" borderId="37" xfId="0" applyFont="1" applyFill="1" applyBorder="1" applyAlignment="1">
      <alignment horizontal="center" vertical="top" wrapText="1"/>
    </xf>
    <xf numFmtId="0" fontId="36" fillId="25" borderId="15" xfId="0" applyFont="1" applyFill="1" applyBorder="1" applyAlignment="1">
      <alignment horizontal="center" vertical="center" shrinkToFit="1"/>
    </xf>
    <xf numFmtId="0" fontId="36" fillId="25" borderId="12" xfId="0" applyFont="1" applyFill="1" applyBorder="1" applyAlignment="1">
      <alignment horizontal="center" vertical="top" wrapText="1"/>
    </xf>
    <xf numFmtId="0" fontId="36" fillId="25" borderId="12" xfId="0" applyFont="1" applyFill="1" applyBorder="1" applyAlignment="1">
      <alignment horizontal="center" vertical="center" wrapText="1"/>
    </xf>
    <xf numFmtId="0" fontId="36" fillId="25" borderId="13" xfId="0" applyFont="1" applyFill="1" applyBorder="1" applyAlignment="1">
      <alignment horizontal="center" vertical="center" wrapText="1"/>
    </xf>
    <xf numFmtId="182" fontId="37" fillId="0" borderId="12" xfId="192" applyNumberFormat="1" applyFont="1" applyBorder="1" applyAlignment="1">
      <alignment horizontal="center" vertical="center"/>
    </xf>
    <xf numFmtId="179" fontId="42" fillId="0" borderId="28" xfId="192" applyNumberFormat="1" applyFont="1" applyBorder="1" applyAlignment="1">
      <alignment horizontal="center" vertical="center"/>
    </xf>
    <xf numFmtId="0" fontId="37" fillId="25" borderId="15" xfId="0" applyFont="1" applyFill="1" applyBorder="1" applyAlignment="1">
      <alignment horizontal="center" vertical="center" shrinkToFit="1"/>
    </xf>
    <xf numFmtId="0" fontId="37" fillId="25" borderId="12" xfId="0" applyFont="1" applyFill="1" applyBorder="1" applyAlignment="1">
      <alignment horizontal="center" vertical="top" wrapText="1"/>
    </xf>
    <xf numFmtId="0" fontId="37" fillId="25" borderId="12" xfId="0" applyFont="1" applyFill="1" applyBorder="1" applyAlignment="1">
      <alignment horizontal="center" vertical="center" wrapText="1"/>
    </xf>
    <xf numFmtId="0" fontId="37" fillId="25" borderId="13" xfId="0" applyFont="1" applyFill="1" applyBorder="1" applyAlignment="1">
      <alignment horizontal="center" vertical="center" wrapText="1"/>
    </xf>
    <xf numFmtId="182" fontId="37" fillId="0" borderId="23" xfId="192" applyNumberFormat="1" applyFont="1" applyBorder="1" applyAlignment="1">
      <alignment horizontal="center" vertical="center"/>
    </xf>
    <xf numFmtId="179" fontId="42" fillId="0" borderId="24" xfId="192" applyNumberFormat="1" applyFont="1" applyBorder="1" applyAlignment="1">
      <alignment horizontal="center" vertical="center"/>
    </xf>
    <xf numFmtId="0" fontId="36" fillId="25" borderId="19" xfId="0" applyFont="1" applyFill="1" applyBorder="1" applyAlignment="1">
      <alignment horizontal="center" vertical="center" shrinkToFit="1"/>
    </xf>
    <xf numFmtId="0" fontId="36" fillId="25" borderId="23" xfId="0" applyFont="1" applyFill="1" applyBorder="1" applyAlignment="1">
      <alignment horizontal="center" vertical="top" wrapText="1"/>
    </xf>
    <xf numFmtId="0" fontId="36" fillId="25" borderId="23" xfId="0" applyFont="1" applyFill="1" applyBorder="1" applyAlignment="1">
      <alignment horizontal="center" vertical="center" wrapText="1"/>
    </xf>
    <xf numFmtId="0" fontId="36" fillId="25" borderId="24" xfId="0" applyFont="1" applyFill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shrinkToFit="1"/>
    </xf>
    <xf numFmtId="182" fontId="37" fillId="0" borderId="11" xfId="192" applyNumberFormat="1" applyFont="1" applyBorder="1" applyAlignment="1">
      <alignment horizontal="center" vertical="center"/>
    </xf>
    <xf numFmtId="179" fontId="42" fillId="0" borderId="26" xfId="192" applyNumberFormat="1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 shrinkToFit="1"/>
    </xf>
    <xf numFmtId="0" fontId="44" fillId="25" borderId="45" xfId="0" applyFont="1" applyFill="1" applyBorder="1" applyAlignment="1">
      <alignment horizontal="center" vertical="top" wrapText="1"/>
    </xf>
    <xf numFmtId="0" fontId="44" fillId="25" borderId="11" xfId="0" applyFont="1" applyFill="1" applyBorder="1" applyAlignment="1">
      <alignment horizontal="center" vertical="top" wrapText="1"/>
    </xf>
    <xf numFmtId="0" fontId="44" fillId="25" borderId="46" xfId="0" applyFont="1" applyFill="1" applyBorder="1" applyAlignment="1">
      <alignment horizontal="center" vertical="top" wrapText="1"/>
    </xf>
    <xf numFmtId="0" fontId="45" fillId="25" borderId="45" xfId="0" applyFont="1" applyFill="1" applyBorder="1" applyAlignment="1">
      <alignment horizontal="center" vertical="top" wrapText="1"/>
    </xf>
    <xf numFmtId="0" fontId="45" fillId="25" borderId="11" xfId="0" applyFont="1" applyFill="1" applyBorder="1" applyAlignment="1">
      <alignment horizontal="center" vertical="top" wrapText="1"/>
    </xf>
    <xf numFmtId="0" fontId="45" fillId="25" borderId="46" xfId="0" applyFont="1" applyFill="1" applyBorder="1" applyAlignment="1">
      <alignment horizontal="center" vertical="top" wrapText="1"/>
    </xf>
    <xf numFmtId="0" fontId="44" fillId="0" borderId="45" xfId="0" applyFont="1" applyBorder="1" applyAlignment="1">
      <alignment horizontal="center" vertical="center" shrinkToFit="1"/>
    </xf>
    <xf numFmtId="0" fontId="44" fillId="0" borderId="11" xfId="0" applyFont="1" applyBorder="1" applyAlignment="1">
      <alignment horizontal="center" vertical="center" shrinkToFit="1"/>
    </xf>
    <xf numFmtId="0" fontId="44" fillId="0" borderId="46" xfId="0" applyFont="1" applyBorder="1" applyAlignment="1">
      <alignment horizontal="center" vertical="center" shrinkToFit="1"/>
    </xf>
    <xf numFmtId="0" fontId="45" fillId="0" borderId="45" xfId="0" applyFont="1" applyBorder="1" applyAlignment="1">
      <alignment horizontal="center" vertical="center" shrinkToFit="1"/>
    </xf>
    <xf numFmtId="0" fontId="45" fillId="0" borderId="11" xfId="0" applyFont="1" applyBorder="1" applyAlignment="1">
      <alignment horizontal="center" vertical="center" shrinkToFit="1"/>
    </xf>
    <xf numFmtId="0" fontId="45" fillId="0" borderId="46" xfId="0" applyFont="1" applyBorder="1" applyAlignment="1">
      <alignment horizontal="center" vertical="center" shrinkToFit="1"/>
    </xf>
    <xf numFmtId="0" fontId="46" fillId="0" borderId="0" xfId="192" applyFont="1">
      <alignment vertical="center"/>
    </xf>
    <xf numFmtId="181" fontId="37" fillId="0" borderId="36" xfId="0" applyNumberFormat="1" applyFont="1" applyBorder="1" applyAlignment="1">
      <alignment horizontal="center" vertical="center" shrinkToFit="1"/>
    </xf>
    <xf numFmtId="181" fontId="37" fillId="0" borderId="33" xfId="0" applyNumberFormat="1" applyFont="1" applyBorder="1" applyAlignment="1">
      <alignment horizontal="center" vertical="center" shrinkToFit="1"/>
    </xf>
    <xf numFmtId="181" fontId="37" fillId="0" borderId="35" xfId="0" applyNumberFormat="1" applyFont="1" applyBorder="1" applyAlignment="1">
      <alignment horizontal="center" vertical="center" shrinkToFit="1"/>
    </xf>
    <xf numFmtId="181" fontId="37" fillId="0" borderId="33" xfId="192" applyNumberFormat="1" applyFont="1" applyBorder="1" applyAlignment="1">
      <alignment horizontal="right" vertical="center"/>
    </xf>
    <xf numFmtId="181" fontId="37" fillId="0" borderId="33" xfId="192" applyNumberFormat="1" applyFont="1" applyBorder="1" applyAlignment="1">
      <alignment horizontal="center" vertical="center"/>
    </xf>
    <xf numFmtId="179" fontId="47" fillId="0" borderId="34" xfId="192" applyNumberFormat="1" applyFont="1" applyBorder="1" applyAlignment="1">
      <alignment horizontal="right" vertical="center"/>
    </xf>
    <xf numFmtId="0" fontId="37" fillId="0" borderId="36" xfId="0" applyFont="1" applyBorder="1" applyAlignment="1">
      <alignment horizontal="center" vertical="center" shrinkToFit="1"/>
    </xf>
    <xf numFmtId="0" fontId="37" fillId="0" borderId="33" xfId="0" applyFont="1" applyBorder="1" applyAlignment="1">
      <alignment horizontal="center" vertical="center" shrinkToFit="1"/>
    </xf>
    <xf numFmtId="0" fontId="37" fillId="0" borderId="34" xfId="0" applyFont="1" applyBorder="1" applyAlignment="1">
      <alignment horizontal="center" vertical="center" shrinkToFit="1"/>
    </xf>
    <xf numFmtId="0" fontId="37" fillId="0" borderId="38" xfId="192" applyFont="1" applyBorder="1" applyAlignment="1">
      <alignment horizontal="center" vertical="center"/>
    </xf>
    <xf numFmtId="180" fontId="37" fillId="0" borderId="41" xfId="0" applyNumberFormat="1" applyFont="1" applyBorder="1" applyAlignment="1">
      <alignment horizontal="center" vertical="center"/>
    </xf>
    <xf numFmtId="180" fontId="37" fillId="0" borderId="42" xfId="0" applyNumberFormat="1" applyFont="1" applyBorder="1" applyAlignment="1">
      <alignment horizontal="center" vertical="center"/>
    </xf>
    <xf numFmtId="180" fontId="37" fillId="0" borderId="39" xfId="0" applyNumberFormat="1" applyFont="1" applyBorder="1" applyAlignment="1">
      <alignment horizontal="center" vertical="center"/>
    </xf>
    <xf numFmtId="0" fontId="41" fillId="0" borderId="39" xfId="192" applyFont="1" applyBorder="1" applyAlignment="1">
      <alignment horizontal="center" vertical="center" wrapText="1"/>
    </xf>
    <xf numFmtId="0" fontId="37" fillId="0" borderId="39" xfId="192" applyFont="1" applyBorder="1">
      <alignment vertical="center"/>
    </xf>
    <xf numFmtId="0" fontId="41" fillId="0" borderId="40" xfId="192" applyFont="1" applyBorder="1" applyAlignment="1">
      <alignment horizontal="center" vertical="center"/>
    </xf>
    <xf numFmtId="180" fontId="37" fillId="0" borderId="43" xfId="0" applyNumberFormat="1" applyFont="1" applyBorder="1" applyAlignment="1">
      <alignment horizontal="center" vertical="center"/>
    </xf>
    <xf numFmtId="180" fontId="37" fillId="0" borderId="44" xfId="0" applyNumberFormat="1" applyFont="1" applyBorder="1" applyAlignment="1">
      <alignment horizontal="center" vertical="center"/>
    </xf>
    <xf numFmtId="180" fontId="37" fillId="0" borderId="16" xfId="0" applyNumberFormat="1" applyFont="1" applyBorder="1" applyAlignment="1">
      <alignment horizontal="center" vertical="center"/>
    </xf>
    <xf numFmtId="0" fontId="48" fillId="0" borderId="39" xfId="192" applyFont="1" applyBorder="1" applyAlignment="1">
      <alignment horizontal="center" vertical="center" wrapText="1"/>
    </xf>
    <xf numFmtId="0" fontId="41" fillId="0" borderId="39" xfId="192" applyFont="1" applyBorder="1">
      <alignment vertical="center"/>
    </xf>
    <xf numFmtId="179" fontId="41" fillId="0" borderId="39" xfId="192" applyNumberFormat="1" applyFont="1" applyBorder="1">
      <alignment vertical="center"/>
    </xf>
    <xf numFmtId="180" fontId="37" fillId="0" borderId="38" xfId="0" applyNumberFormat="1" applyFont="1" applyBorder="1" applyAlignment="1">
      <alignment horizontal="center" vertical="center"/>
    </xf>
    <xf numFmtId="0" fontId="41" fillId="0" borderId="0" xfId="192" applyFont="1" applyAlignment="1">
      <alignment horizontal="center" vertical="center" wrapText="1"/>
    </xf>
    <xf numFmtId="180" fontId="37" fillId="0" borderId="0" xfId="0" applyNumberFormat="1" applyFont="1" applyAlignment="1">
      <alignment horizontal="center" vertical="center"/>
    </xf>
    <xf numFmtId="180" fontId="37" fillId="0" borderId="10" xfId="0" applyNumberFormat="1" applyFont="1" applyBorder="1" applyAlignment="1">
      <alignment horizontal="center" vertical="center"/>
    </xf>
    <xf numFmtId="0" fontId="34" fillId="0" borderId="0" xfId="192" applyFont="1" applyAlignment="1">
      <alignment horizontal="left" vertical="center"/>
    </xf>
    <xf numFmtId="0" fontId="34" fillId="0" borderId="0" xfId="192" applyFont="1">
      <alignment vertical="center"/>
    </xf>
    <xf numFmtId="0" fontId="47" fillId="0" borderId="0" xfId="192" applyFont="1">
      <alignment vertical="center"/>
    </xf>
    <xf numFmtId="0" fontId="37" fillId="0" borderId="0" xfId="192" applyFont="1" applyAlignment="1">
      <alignment horizontal="right" vertical="center"/>
    </xf>
    <xf numFmtId="0" fontId="46" fillId="0" borderId="0" xfId="192" applyFont="1" applyAlignment="1">
      <alignment horizontal="center" vertical="center"/>
    </xf>
    <xf numFmtId="0" fontId="42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46" fillId="0" borderId="0" xfId="192" applyFont="1" applyAlignment="1">
      <alignment horizontal="center" vertical="center" wrapText="1"/>
    </xf>
    <xf numFmtId="179" fontId="41" fillId="0" borderId="0" xfId="192" applyNumberFormat="1" applyFont="1">
      <alignment vertical="center"/>
    </xf>
    <xf numFmtId="0" fontId="41" fillId="0" borderId="0" xfId="192" applyFont="1" applyAlignment="1">
      <alignment horizontal="right" vertical="center"/>
    </xf>
    <xf numFmtId="0" fontId="48" fillId="0" borderId="0" xfId="192" applyFont="1" applyAlignment="1">
      <alignment horizontal="center" vertical="center"/>
    </xf>
    <xf numFmtId="179" fontId="48" fillId="0" borderId="0" xfId="192" applyNumberFormat="1" applyFont="1">
      <alignment vertical="center"/>
    </xf>
    <xf numFmtId="0" fontId="47" fillId="0" borderId="0" xfId="192" applyFont="1" applyAlignment="1">
      <alignment horizontal="center" vertical="center"/>
    </xf>
    <xf numFmtId="0" fontId="48" fillId="0" borderId="0" xfId="192" applyFont="1">
      <alignment vertical="center"/>
    </xf>
    <xf numFmtId="0" fontId="42" fillId="0" borderId="11" xfId="192" applyFont="1" applyBorder="1" applyAlignment="1">
      <alignment horizontal="center" vertical="center"/>
    </xf>
    <xf numFmtId="0" fontId="37" fillId="0" borderId="49" xfId="192" applyFont="1" applyBorder="1" applyAlignment="1">
      <alignment horizontal="center" vertical="center"/>
    </xf>
    <xf numFmtId="0" fontId="37" fillId="0" borderId="25" xfId="192" applyFont="1" applyBorder="1" applyAlignment="1">
      <alignment horizontal="center" vertical="center"/>
    </xf>
    <xf numFmtId="0" fontId="37" fillId="0" borderId="32" xfId="192" applyFont="1" applyBorder="1" applyAlignment="1">
      <alignment horizontal="center" vertical="center"/>
    </xf>
    <xf numFmtId="0" fontId="37" fillId="0" borderId="12" xfId="192" applyFont="1" applyBorder="1" applyAlignment="1">
      <alignment horizontal="center" vertical="center"/>
    </xf>
    <xf numFmtId="0" fontId="37" fillId="0" borderId="23" xfId="192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top" wrapText="1"/>
    </xf>
    <xf numFmtId="178" fontId="37" fillId="0" borderId="0" xfId="192" applyNumberFormat="1" applyFont="1" applyAlignment="1">
      <alignment horizontal="right" vertical="center"/>
    </xf>
    <xf numFmtId="0" fontId="37" fillId="0" borderId="11" xfId="0" applyFont="1" applyBorder="1" applyAlignment="1">
      <alignment horizontal="center" vertical="top" wrapText="1"/>
    </xf>
    <xf numFmtId="0" fontId="37" fillId="0" borderId="11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wrapText="1"/>
    </xf>
    <xf numFmtId="0" fontId="37" fillId="25" borderId="46" xfId="0" applyFont="1" applyFill="1" applyBorder="1" applyAlignment="1">
      <alignment horizontal="center" vertical="center" wrapText="1"/>
    </xf>
    <xf numFmtId="0" fontId="37" fillId="25" borderId="46" xfId="0" applyFont="1" applyFill="1" applyBorder="1" applyAlignment="1">
      <alignment horizontal="center" vertical="top" wrapText="1"/>
    </xf>
    <xf numFmtId="0" fontId="37" fillId="25" borderId="45" xfId="0" applyFont="1" applyFill="1" applyBorder="1" applyAlignment="1">
      <alignment horizontal="center" vertical="top" wrapText="1"/>
    </xf>
    <xf numFmtId="0" fontId="37" fillId="25" borderId="11" xfId="0" applyFont="1" applyFill="1" applyBorder="1" applyAlignment="1">
      <alignment horizontal="center" vertical="top" wrapText="1"/>
    </xf>
    <xf numFmtId="0" fontId="37" fillId="24" borderId="45" xfId="0" applyFont="1" applyFill="1" applyBorder="1" applyAlignment="1">
      <alignment horizontal="center" vertical="top" wrapText="1"/>
    </xf>
    <xf numFmtId="0" fontId="37" fillId="24" borderId="11" xfId="0" applyFont="1" applyFill="1" applyBorder="1" applyAlignment="1">
      <alignment horizontal="center" vertical="top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5" borderId="11" xfId="0" applyFont="1" applyFill="1" applyBorder="1" applyAlignment="1">
      <alignment horizontal="center" vertical="center" wrapText="1"/>
    </xf>
    <xf numFmtId="0" fontId="37" fillId="25" borderId="45" xfId="0" applyFont="1" applyFill="1" applyBorder="1" applyAlignment="1">
      <alignment horizontal="center" wrapText="1"/>
    </xf>
    <xf numFmtId="179" fontId="37" fillId="25" borderId="45" xfId="0" applyNumberFormat="1" applyFont="1" applyFill="1" applyBorder="1" applyAlignment="1">
      <alignment horizontal="center" vertical="center" shrinkToFit="1"/>
    </xf>
    <xf numFmtId="0" fontId="42" fillId="0" borderId="26" xfId="192" applyFont="1" applyBorder="1">
      <alignment vertical="center"/>
    </xf>
    <xf numFmtId="0" fontId="37" fillId="24" borderId="45" xfId="0" applyFont="1" applyFill="1" applyBorder="1" applyAlignment="1">
      <alignment horizontal="center" vertical="center" shrinkToFit="1"/>
    </xf>
    <xf numFmtId="0" fontId="37" fillId="24" borderId="11" xfId="0" applyFont="1" applyFill="1" applyBorder="1" applyAlignment="1">
      <alignment horizontal="center" vertical="center" shrinkToFit="1"/>
    </xf>
    <xf numFmtId="0" fontId="37" fillId="24" borderId="46" xfId="0" applyFont="1" applyFill="1" applyBorder="1" applyAlignment="1">
      <alignment horizontal="center" vertical="center" wrapText="1"/>
    </xf>
    <xf numFmtId="179" fontId="37" fillId="0" borderId="11" xfId="192" applyNumberFormat="1" applyFont="1" applyBorder="1" applyAlignment="1">
      <alignment horizontal="right" vertical="center"/>
    </xf>
    <xf numFmtId="178" fontId="37" fillId="0" borderId="49" xfId="192" applyNumberFormat="1" applyFont="1" applyBorder="1" applyAlignment="1">
      <alignment horizontal="right" vertical="center"/>
    </xf>
    <xf numFmtId="0" fontId="37" fillId="25" borderId="47" xfId="0" applyFont="1" applyFill="1" applyBorder="1" applyAlignment="1">
      <alignment horizontal="center" vertical="top" wrapText="1"/>
    </xf>
    <xf numFmtId="0" fontId="37" fillId="25" borderId="49" xfId="0" applyFont="1" applyFill="1" applyBorder="1" applyAlignment="1">
      <alignment horizontal="center" vertical="top" wrapText="1"/>
    </xf>
    <xf numFmtId="0" fontId="37" fillId="25" borderId="49" xfId="0" applyFont="1" applyFill="1" applyBorder="1" applyAlignment="1">
      <alignment horizontal="center" vertical="center" wrapText="1"/>
    </xf>
    <xf numFmtId="0" fontId="37" fillId="25" borderId="50" xfId="0" applyFont="1" applyFill="1" applyBorder="1" applyAlignment="1">
      <alignment horizontal="center" vertical="center" wrapText="1"/>
    </xf>
    <xf numFmtId="0" fontId="37" fillId="25" borderId="36" xfId="0" applyFont="1" applyFill="1" applyBorder="1" applyAlignment="1">
      <alignment horizontal="center" vertical="top" wrapText="1"/>
    </xf>
    <xf numFmtId="0" fontId="37" fillId="25" borderId="33" xfId="0" applyFont="1" applyFill="1" applyBorder="1" applyAlignment="1">
      <alignment horizontal="center" vertical="top" wrapText="1"/>
    </xf>
    <xf numFmtId="0" fontId="37" fillId="25" borderId="35" xfId="0" applyFont="1" applyFill="1" applyBorder="1" applyAlignment="1">
      <alignment horizontal="center" vertical="top" wrapText="1"/>
    </xf>
    <xf numFmtId="178" fontId="37" fillId="0" borderId="12" xfId="192" applyNumberFormat="1" applyFont="1" applyBorder="1" applyAlignment="1">
      <alignment horizontal="right" vertical="center"/>
    </xf>
    <xf numFmtId="179" fontId="37" fillId="0" borderId="28" xfId="192" applyNumberFormat="1" applyFont="1" applyBorder="1" applyAlignment="1">
      <alignment horizontal="right" vertical="center"/>
    </xf>
    <xf numFmtId="182" fontId="37" fillId="0" borderId="12" xfId="192" applyNumberFormat="1" applyFont="1" applyBorder="1" applyAlignment="1">
      <alignment horizontal="right" vertical="center"/>
    </xf>
    <xf numFmtId="179" fontId="37" fillId="0" borderId="12" xfId="192" applyNumberFormat="1" applyFont="1" applyBorder="1" applyAlignment="1">
      <alignment horizontal="right" vertical="center"/>
    </xf>
    <xf numFmtId="179" fontId="37" fillId="0" borderId="0" xfId="192" applyNumberFormat="1" applyFont="1" applyAlignment="1">
      <alignment horizontal="right" vertical="center"/>
    </xf>
    <xf numFmtId="179" fontId="37" fillId="0" borderId="26" xfId="192" applyNumberFormat="1" applyFont="1" applyBorder="1" applyAlignment="1">
      <alignment horizontal="right" vertical="center"/>
    </xf>
    <xf numFmtId="182" fontId="37" fillId="0" borderId="11" xfId="192" applyNumberFormat="1" applyFont="1" applyBorder="1" applyAlignment="1">
      <alignment horizontal="right" vertical="center"/>
    </xf>
    <xf numFmtId="179" fontId="41" fillId="0" borderId="34" xfId="192" applyNumberFormat="1" applyFont="1" applyBorder="1" applyAlignment="1">
      <alignment horizontal="right" vertical="center"/>
    </xf>
    <xf numFmtId="181" fontId="37" fillId="0" borderId="0" xfId="192" applyNumberFormat="1" applyFont="1" applyAlignment="1">
      <alignment horizontal="right" vertical="center"/>
    </xf>
    <xf numFmtId="179" fontId="41" fillId="0" borderId="0" xfId="192" applyNumberFormat="1" applyFont="1" applyAlignment="1">
      <alignment horizontal="right" vertical="center"/>
    </xf>
    <xf numFmtId="0" fontId="41" fillId="0" borderId="39" xfId="192" applyFont="1" applyBorder="1" applyAlignment="1">
      <alignment horizontal="center" vertical="center"/>
    </xf>
    <xf numFmtId="180" fontId="37" fillId="0" borderId="40" xfId="0" applyNumberFormat="1" applyFont="1" applyBorder="1" applyAlignment="1">
      <alignment horizontal="center" vertical="center"/>
    </xf>
    <xf numFmtId="178" fontId="41" fillId="0" borderId="39" xfId="192" applyNumberFormat="1" applyFont="1" applyBorder="1">
      <alignment vertical="center"/>
    </xf>
    <xf numFmtId="0" fontId="34" fillId="0" borderId="0" xfId="192" applyFont="1" applyAlignment="1">
      <alignment horizontal="center" vertical="center" wrapText="1"/>
    </xf>
    <xf numFmtId="0" fontId="37" fillId="0" borderId="37" xfId="192" applyFont="1" applyBorder="1" applyAlignment="1">
      <alignment horizontal="center" vertical="center"/>
    </xf>
    <xf numFmtId="178" fontId="37" fillId="0" borderId="12" xfId="192" applyNumberFormat="1" applyFont="1" applyBorder="1" applyAlignment="1">
      <alignment horizontal="center" vertical="center"/>
    </xf>
    <xf numFmtId="0" fontId="42" fillId="0" borderId="45" xfId="192" applyFont="1" applyBorder="1" applyAlignment="1">
      <alignment horizontal="center" vertical="center"/>
    </xf>
    <xf numFmtId="0" fontId="49" fillId="0" borderId="11" xfId="192" applyFont="1" applyBorder="1" applyAlignment="1">
      <alignment horizontal="center" vertical="center"/>
    </xf>
    <xf numFmtId="178" fontId="37" fillId="0" borderId="17" xfId="192" applyNumberFormat="1" applyFont="1" applyBorder="1" applyAlignment="1">
      <alignment horizontal="center" vertical="center"/>
    </xf>
    <xf numFmtId="179" fontId="37" fillId="0" borderId="28" xfId="192" applyNumberFormat="1" applyFont="1" applyBorder="1" applyAlignment="1">
      <alignment horizontal="center" vertical="center"/>
    </xf>
    <xf numFmtId="179" fontId="37" fillId="0" borderId="12" xfId="192" applyNumberFormat="1" applyFont="1" applyBorder="1" applyAlignment="1">
      <alignment horizontal="center" vertical="center"/>
    </xf>
    <xf numFmtId="179" fontId="37" fillId="0" borderId="26" xfId="192" applyNumberFormat="1" applyFont="1" applyBorder="1" applyAlignment="1">
      <alignment horizontal="center" vertical="center"/>
    </xf>
    <xf numFmtId="179" fontId="37" fillId="0" borderId="11" xfId="192" applyNumberFormat="1" applyFont="1" applyBorder="1" applyAlignment="1">
      <alignment horizontal="center" vertical="center"/>
    </xf>
    <xf numFmtId="179" fontId="41" fillId="0" borderId="34" xfId="192" applyNumberFormat="1" applyFont="1" applyBorder="1" applyAlignment="1">
      <alignment horizontal="center" vertical="center"/>
    </xf>
    <xf numFmtId="0" fontId="36" fillId="25" borderId="47" xfId="0" applyFont="1" applyFill="1" applyBorder="1" applyAlignment="1">
      <alignment horizontal="center" wrapText="1"/>
    </xf>
    <xf numFmtId="0" fontId="42" fillId="0" borderId="49" xfId="192" applyFont="1" applyBorder="1" applyAlignment="1">
      <alignment horizontal="center" vertical="center"/>
    </xf>
    <xf numFmtId="0" fontId="37" fillId="25" borderId="56" xfId="0" applyFont="1" applyFill="1" applyBorder="1" applyAlignment="1">
      <alignment horizontal="center" vertical="top" wrapText="1"/>
    </xf>
    <xf numFmtId="0" fontId="37" fillId="25" borderId="56" xfId="0" applyFont="1" applyFill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83" fontId="34" fillId="0" borderId="11" xfId="0" applyNumberFormat="1" applyFont="1" applyBorder="1" applyAlignment="1">
      <alignment horizontal="center" vertical="center" wrapText="1"/>
    </xf>
    <xf numFmtId="184" fontId="34" fillId="0" borderId="11" xfId="0" applyNumberFormat="1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183" fontId="35" fillId="0" borderId="11" xfId="0" applyNumberFormat="1" applyFont="1" applyBorder="1" applyAlignment="1">
      <alignment horizontal="center" vertical="center" wrapText="1"/>
    </xf>
    <xf numFmtId="184" fontId="35" fillId="0" borderId="11" xfId="0" applyNumberFormat="1" applyFont="1" applyBorder="1" applyAlignment="1">
      <alignment horizontal="center" vertical="center" wrapText="1"/>
    </xf>
    <xf numFmtId="183" fontId="35" fillId="0" borderId="23" xfId="0" applyNumberFormat="1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/>
    </xf>
    <xf numFmtId="184" fontId="35" fillId="0" borderId="46" xfId="0" applyNumberFormat="1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184" fontId="35" fillId="0" borderId="23" xfId="0" applyNumberFormat="1" applyFont="1" applyBorder="1" applyAlignment="1">
      <alignment horizontal="center" vertical="center" wrapText="1"/>
    </xf>
    <xf numFmtId="184" fontId="35" fillId="0" borderId="33" xfId="0" applyNumberFormat="1" applyFont="1" applyBorder="1" applyAlignment="1">
      <alignment horizontal="center" vertical="center" wrapText="1"/>
    </xf>
    <xf numFmtId="0" fontId="35" fillId="0" borderId="33" xfId="192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183" fontId="35" fillId="0" borderId="33" xfId="0" applyNumberFormat="1" applyFont="1" applyBorder="1" applyAlignment="1">
      <alignment horizontal="center" vertical="center" wrapText="1"/>
    </xf>
    <xf numFmtId="183" fontId="35" fillId="0" borderId="12" xfId="0" applyNumberFormat="1" applyFont="1" applyBorder="1" applyAlignment="1">
      <alignment horizontal="center" vertical="center" wrapText="1"/>
    </xf>
    <xf numFmtId="184" fontId="35" fillId="0" borderId="13" xfId="0" applyNumberFormat="1" applyFont="1" applyBorder="1" applyAlignment="1">
      <alignment horizontal="center" vertical="center" wrapText="1"/>
    </xf>
    <xf numFmtId="0" fontId="36" fillId="0" borderId="0" xfId="0" applyFont="1">
      <alignment vertical="center"/>
    </xf>
    <xf numFmtId="0" fontId="36" fillId="0" borderId="0" xfId="0" applyFont="1" applyAlignment="1">
      <alignment vertical="center" wrapText="1"/>
    </xf>
    <xf numFmtId="18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183" fontId="34" fillId="0" borderId="0" xfId="0" applyNumberFormat="1" applyFont="1" applyAlignment="1">
      <alignment horizontal="center" vertical="center"/>
    </xf>
    <xf numFmtId="182" fontId="37" fillId="0" borderId="49" xfId="192" applyNumberFormat="1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 shrinkToFit="1"/>
    </xf>
    <xf numFmtId="0" fontId="36" fillId="0" borderId="49" xfId="0" applyFont="1" applyBorder="1" applyAlignment="1">
      <alignment horizontal="center" vertical="center" shrinkToFit="1"/>
    </xf>
    <xf numFmtId="0" fontId="36" fillId="0" borderId="52" xfId="0" applyFont="1" applyBorder="1" applyAlignment="1">
      <alignment horizontal="center" vertical="center" shrinkToFit="1"/>
    </xf>
    <xf numFmtId="179" fontId="37" fillId="0" borderId="52" xfId="192" applyNumberFormat="1" applyFont="1" applyBorder="1" applyAlignment="1">
      <alignment horizontal="right" vertical="center"/>
    </xf>
    <xf numFmtId="0" fontId="36" fillId="0" borderId="50" xfId="0" applyFont="1" applyBorder="1" applyAlignment="1">
      <alignment horizontal="center" vertical="center" shrinkToFit="1"/>
    </xf>
    <xf numFmtId="182" fontId="37" fillId="0" borderId="49" xfId="192" applyNumberFormat="1" applyFont="1" applyBorder="1" applyAlignment="1">
      <alignment horizontal="right" vertical="center"/>
    </xf>
    <xf numFmtId="0" fontId="37" fillId="0" borderId="47" xfId="0" applyFont="1" applyBorder="1" applyAlignment="1">
      <alignment horizontal="center" vertical="center" shrinkToFit="1"/>
    </xf>
    <xf numFmtId="0" fontId="37" fillId="0" borderId="49" xfId="0" applyFont="1" applyBorder="1" applyAlignment="1">
      <alignment horizontal="center" vertical="center" shrinkToFit="1"/>
    </xf>
    <xf numFmtId="0" fontId="37" fillId="0" borderId="50" xfId="0" applyFont="1" applyBorder="1" applyAlignment="1">
      <alignment horizontal="center" vertical="center" shrinkToFit="1"/>
    </xf>
    <xf numFmtId="179" fontId="37" fillId="0" borderId="49" xfId="192" applyNumberFormat="1" applyFont="1" applyBorder="1" applyAlignment="1">
      <alignment horizontal="right" vertical="center"/>
    </xf>
    <xf numFmtId="0" fontId="34" fillId="0" borderId="55" xfId="192" applyFont="1" applyBorder="1">
      <alignment vertical="center"/>
    </xf>
    <xf numFmtId="179" fontId="37" fillId="0" borderId="52" xfId="192" applyNumberFormat="1" applyFont="1" applyBorder="1" applyAlignment="1">
      <alignment horizontal="center" vertical="center"/>
    </xf>
    <xf numFmtId="179" fontId="37" fillId="0" borderId="49" xfId="192" applyNumberFormat="1" applyFont="1" applyBorder="1" applyAlignment="1">
      <alignment horizontal="center" vertical="center"/>
    </xf>
    <xf numFmtId="0" fontId="37" fillId="0" borderId="10" xfId="192" applyFont="1" applyBorder="1">
      <alignment vertical="center"/>
    </xf>
    <xf numFmtId="0" fontId="41" fillId="0" borderId="11" xfId="192" applyFont="1" applyBorder="1" applyAlignment="1">
      <alignment horizontal="center" vertical="center"/>
    </xf>
    <xf numFmtId="0" fontId="50" fillId="0" borderId="11" xfId="192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0" fillId="0" borderId="11" xfId="192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83" fontId="38" fillId="0" borderId="57" xfId="0" applyNumberFormat="1" applyFont="1" applyBorder="1" applyAlignment="1">
      <alignment horizontal="center" vertical="center"/>
    </xf>
    <xf numFmtId="0" fontId="51" fillId="0" borderId="57" xfId="0" applyFont="1" applyBorder="1" applyAlignment="1">
      <alignment horizontal="center" vertical="center"/>
    </xf>
    <xf numFmtId="0" fontId="35" fillId="0" borderId="48" xfId="192" applyFont="1" applyBorder="1" applyAlignment="1">
      <alignment horizontal="center" vertical="center" textRotation="255" shrinkToFit="1"/>
    </xf>
    <xf numFmtId="0" fontId="35" fillId="0" borderId="29" xfId="192" applyFont="1" applyBorder="1" applyAlignment="1">
      <alignment horizontal="center" vertical="center" textRotation="255" shrinkToFit="1"/>
    </xf>
    <xf numFmtId="0" fontId="35" fillId="0" borderId="30" xfId="192" applyFont="1" applyBorder="1" applyAlignment="1">
      <alignment horizontal="center" vertical="center" textRotation="255" shrinkToFit="1"/>
    </xf>
    <xf numFmtId="0" fontId="34" fillId="0" borderId="48" xfId="192" applyFont="1" applyBorder="1" applyAlignment="1">
      <alignment horizontal="center" vertical="center" textRotation="255"/>
    </xf>
    <xf numFmtId="0" fontId="34" fillId="0" borderId="29" xfId="192" applyFont="1" applyBorder="1" applyAlignment="1">
      <alignment horizontal="center" vertical="center" textRotation="255"/>
    </xf>
    <xf numFmtId="0" fontId="35" fillId="0" borderId="48" xfId="192" applyFont="1" applyBorder="1" applyAlignment="1">
      <alignment horizontal="center" vertical="center" textRotation="255"/>
    </xf>
    <xf numFmtId="0" fontId="35" fillId="0" borderId="29" xfId="192" applyFont="1" applyBorder="1" applyAlignment="1">
      <alignment horizontal="center" vertical="center" textRotation="255"/>
    </xf>
    <xf numFmtId="181" fontId="37" fillId="0" borderId="0" xfId="192" applyNumberFormat="1" applyFont="1" applyAlignment="1">
      <alignment horizontal="center" vertical="center" wrapText="1"/>
    </xf>
    <xf numFmtId="0" fontId="37" fillId="0" borderId="0" xfId="192" applyFont="1" applyAlignment="1">
      <alignment horizontal="center" vertical="center"/>
    </xf>
    <xf numFmtId="0" fontId="37" fillId="0" borderId="27" xfId="192" applyFont="1" applyBorder="1" applyAlignment="1">
      <alignment horizontal="center" vertical="center"/>
    </xf>
    <xf numFmtId="0" fontId="37" fillId="0" borderId="45" xfId="192" applyFont="1" applyBorder="1" applyAlignment="1">
      <alignment horizontal="center" vertical="center"/>
    </xf>
    <xf numFmtId="181" fontId="37" fillId="0" borderId="54" xfId="192" applyNumberFormat="1" applyFont="1" applyBorder="1" applyAlignment="1">
      <alignment horizontal="center" vertical="center" wrapText="1"/>
    </xf>
    <xf numFmtId="181" fontId="37" fillId="0" borderId="36" xfId="192" applyNumberFormat="1" applyFont="1" applyBorder="1" applyAlignment="1">
      <alignment horizontal="center" vertical="center" wrapText="1"/>
    </xf>
    <xf numFmtId="0" fontId="34" fillId="0" borderId="55" xfId="192" applyFont="1" applyBorder="1" applyAlignment="1">
      <alignment horizontal="center" vertical="center"/>
    </xf>
    <xf numFmtId="0" fontId="37" fillId="0" borderId="14" xfId="192" applyFont="1" applyBorder="1" applyAlignment="1">
      <alignment horizontal="center" vertical="center" textRotation="255"/>
    </xf>
    <xf numFmtId="0" fontId="37" fillId="0" borderId="53" xfId="192" applyFont="1" applyBorder="1" applyAlignment="1">
      <alignment horizontal="center" vertical="center" textRotation="255"/>
    </xf>
    <xf numFmtId="0" fontId="37" fillId="0" borderId="22" xfId="192" applyFont="1" applyBorder="1" applyAlignment="1">
      <alignment horizontal="center" vertical="center"/>
    </xf>
    <xf numFmtId="0" fontId="37" fillId="0" borderId="19" xfId="192" applyFont="1" applyBorder="1" applyAlignment="1">
      <alignment horizontal="center" vertical="center"/>
    </xf>
    <xf numFmtId="0" fontId="37" fillId="0" borderId="51" xfId="192" applyFont="1" applyBorder="1" applyAlignment="1">
      <alignment horizontal="center" vertical="center" textRotation="255" wrapText="1"/>
    </xf>
    <xf numFmtId="0" fontId="37" fillId="0" borderId="14" xfId="192" applyFont="1" applyBorder="1" applyAlignment="1">
      <alignment horizontal="center" vertical="center" textRotation="255" wrapText="1"/>
    </xf>
    <xf numFmtId="0" fontId="34" fillId="0" borderId="0" xfId="192" applyFont="1" applyAlignment="1">
      <alignment horizontal="center" vertical="center" textRotation="255"/>
    </xf>
    <xf numFmtId="0" fontId="37" fillId="0" borderId="31" xfId="192" applyFont="1" applyBorder="1" applyAlignment="1">
      <alignment horizontal="center" vertical="center" textRotation="255" wrapText="1"/>
    </xf>
    <xf numFmtId="0" fontId="35" fillId="0" borderId="0" xfId="192" applyFont="1" applyAlignment="1">
      <alignment horizontal="center" vertical="center" textRotation="255" shrinkToFit="1"/>
    </xf>
    <xf numFmtId="0" fontId="35" fillId="0" borderId="0" xfId="192" applyFont="1" applyAlignment="1">
      <alignment horizontal="center" vertical="center" textRotation="255"/>
    </xf>
    <xf numFmtId="14" fontId="37" fillId="0" borderId="0" xfId="192" applyNumberFormat="1" applyFont="1" applyAlignment="1">
      <alignment horizontal="center" vertical="center"/>
    </xf>
    <xf numFmtId="177" fontId="37" fillId="0" borderId="0" xfId="192" applyNumberFormat="1" applyFont="1" applyAlignment="1">
      <alignment horizontal="center" vertical="center"/>
    </xf>
    <xf numFmtId="0" fontId="39" fillId="0" borderId="0" xfId="192" applyFont="1" applyAlignment="1">
      <alignment horizontal="center" vertical="distributed"/>
    </xf>
    <xf numFmtId="0" fontId="37" fillId="0" borderId="51" xfId="192" applyFont="1" applyBorder="1" applyAlignment="1">
      <alignment horizontal="center" vertical="center" textRotation="255" wrapText="1" shrinkToFit="1"/>
    </xf>
    <xf numFmtId="0" fontId="37" fillId="0" borderId="14" xfId="192" applyFont="1" applyBorder="1" applyAlignment="1">
      <alignment horizontal="center" vertical="center" textRotation="255" wrapText="1" shrinkToFit="1"/>
    </xf>
    <xf numFmtId="0" fontId="37" fillId="0" borderId="31" xfId="192" applyFont="1" applyBorder="1" applyAlignment="1">
      <alignment horizontal="center" vertical="center" textRotation="255" wrapText="1" shrinkToFit="1"/>
    </xf>
    <xf numFmtId="177" fontId="37" fillId="0" borderId="18" xfId="192" applyNumberFormat="1" applyFont="1" applyBorder="1" applyAlignment="1">
      <alignment horizontal="center" vertical="center"/>
    </xf>
    <xf numFmtId="177" fontId="37" fillId="0" borderId="20" xfId="192" applyNumberFormat="1" applyFont="1" applyBorder="1" applyAlignment="1">
      <alignment horizontal="center" vertical="center"/>
    </xf>
    <xf numFmtId="177" fontId="37" fillId="0" borderId="21" xfId="192" applyNumberFormat="1" applyFont="1" applyBorder="1" applyAlignment="1">
      <alignment horizontal="center" vertical="center"/>
    </xf>
    <xf numFmtId="14" fontId="37" fillId="0" borderId="22" xfId="192" applyNumberFormat="1" applyFont="1" applyBorder="1" applyAlignment="1">
      <alignment horizontal="center" vertical="center"/>
    </xf>
    <xf numFmtId="14" fontId="37" fillId="0" borderId="19" xfId="192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41" fillId="0" borderId="48" xfId="192" applyFont="1" applyBorder="1" applyAlignment="1">
      <alignment horizontal="center" vertical="center" textRotation="255"/>
    </xf>
    <xf numFmtId="0" fontId="41" fillId="0" borderId="29" xfId="192" applyFont="1" applyBorder="1" applyAlignment="1">
      <alignment horizontal="center" vertical="center" textRotation="255"/>
    </xf>
    <xf numFmtId="0" fontId="35" fillId="0" borderId="30" xfId="192" applyFont="1" applyBorder="1" applyAlignment="1">
      <alignment horizontal="center" vertical="center" textRotation="255"/>
    </xf>
    <xf numFmtId="0" fontId="34" fillId="0" borderId="0" xfId="192" applyFont="1" applyAlignment="1">
      <alignment horizontal="center" vertical="center"/>
    </xf>
    <xf numFmtId="0" fontId="35" fillId="0" borderId="48" xfId="192" applyFont="1" applyBorder="1" applyAlignment="1">
      <alignment horizontal="center" vertical="center" textRotation="255" wrapText="1"/>
    </xf>
    <xf numFmtId="0" fontId="35" fillId="0" borderId="29" xfId="192" applyFont="1" applyBorder="1" applyAlignment="1">
      <alignment horizontal="center" vertical="center" textRotation="255" wrapText="1"/>
    </xf>
    <xf numFmtId="0" fontId="37" fillId="0" borderId="58" xfId="192" applyFont="1" applyBorder="1" applyAlignment="1">
      <alignment horizontal="center" vertical="center" textRotation="255" wrapText="1"/>
    </xf>
    <xf numFmtId="0" fontId="37" fillId="0" borderId="59" xfId="192" applyFont="1" applyBorder="1" applyAlignment="1">
      <alignment horizontal="center" vertical="center" textRotation="255" wrapText="1"/>
    </xf>
    <xf numFmtId="0" fontId="37" fillId="0" borderId="60" xfId="192" applyFont="1" applyBorder="1" applyAlignment="1">
      <alignment horizontal="center" vertical="center" textRotation="255" wrapText="1"/>
    </xf>
    <xf numFmtId="0" fontId="34" fillId="0" borderId="48" xfId="192" applyFont="1" applyBorder="1" applyAlignment="1">
      <alignment horizontal="center" vertical="center" textRotation="255" wrapText="1"/>
    </xf>
    <xf numFmtId="0" fontId="34" fillId="0" borderId="29" xfId="192" applyFont="1" applyBorder="1" applyAlignment="1">
      <alignment horizontal="center" vertical="center" textRotation="255" wrapText="1"/>
    </xf>
    <xf numFmtId="0" fontId="34" fillId="0" borderId="30" xfId="192" applyFont="1" applyBorder="1" applyAlignment="1">
      <alignment horizontal="center" vertical="center" textRotation="255" wrapText="1"/>
    </xf>
    <xf numFmtId="0" fontId="35" fillId="0" borderId="30" xfId="192" applyFont="1" applyBorder="1" applyAlignment="1">
      <alignment horizontal="center" vertical="center" textRotation="255" wrapText="1"/>
    </xf>
    <xf numFmtId="0" fontId="37" fillId="0" borderId="48" xfId="192" applyFont="1" applyBorder="1" applyAlignment="1">
      <alignment horizontal="center" vertical="center" textRotation="255" wrapText="1"/>
    </xf>
    <xf numFmtId="0" fontId="37" fillId="0" borderId="29" xfId="192" applyFont="1" applyBorder="1" applyAlignment="1">
      <alignment horizontal="center" vertical="center" textRotation="255" wrapText="1"/>
    </xf>
    <xf numFmtId="0" fontId="35" fillId="0" borderId="48" xfId="192" applyFont="1" applyBorder="1" applyAlignment="1">
      <alignment horizontal="center" vertical="center" textRotation="255" wrapText="1" shrinkToFit="1"/>
    </xf>
    <xf numFmtId="0" fontId="35" fillId="0" borderId="29" xfId="192" applyFont="1" applyBorder="1" applyAlignment="1">
      <alignment horizontal="center" vertical="center" textRotation="255" wrapText="1" shrinkToFit="1"/>
    </xf>
    <xf numFmtId="0" fontId="35" fillId="0" borderId="30" xfId="192" applyFont="1" applyBorder="1" applyAlignment="1">
      <alignment horizontal="center" vertical="center" textRotation="255" wrapText="1" shrinkToFit="1"/>
    </xf>
    <xf numFmtId="0" fontId="41" fillId="0" borderId="10" xfId="192" applyFont="1" applyBorder="1" applyAlignment="1">
      <alignment horizontal="left" vertical="center"/>
    </xf>
  </cellXfs>
  <cellStyles count="461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2" xfId="196" xr:uid="{00000000-0005-0000-0000-0000C5000000}"/>
    <cellStyle name="一般 2 2 3" xfId="197" xr:uid="{00000000-0005-0000-0000-0000C6000000}"/>
    <cellStyle name="一般 2 2 4" xfId="198" xr:uid="{00000000-0005-0000-0000-0000C7000000}"/>
    <cellStyle name="一般 2 2 5" xfId="199" xr:uid="{00000000-0005-0000-0000-0000C8000000}"/>
    <cellStyle name="一般 2 2 6" xfId="200" xr:uid="{00000000-0005-0000-0000-0000C9000000}"/>
    <cellStyle name="一般 2 2 7" xfId="201" xr:uid="{00000000-0005-0000-0000-0000CA000000}"/>
    <cellStyle name="一般 2 2 8" xfId="202" xr:uid="{00000000-0005-0000-0000-0000CB000000}"/>
    <cellStyle name="一般 2 2 9" xfId="203" xr:uid="{00000000-0005-0000-0000-0000CC000000}"/>
    <cellStyle name="一般 2 2_100年9月菜量" xfId="204" xr:uid="{00000000-0005-0000-0000-0000CD000000}"/>
    <cellStyle name="一般 2 3" xfId="205" xr:uid="{00000000-0005-0000-0000-0000CE000000}"/>
    <cellStyle name="一般 2 4" xfId="206" xr:uid="{00000000-0005-0000-0000-0000CF000000}"/>
    <cellStyle name="一般 2 5" xfId="207" xr:uid="{00000000-0005-0000-0000-0000D0000000}"/>
    <cellStyle name="一般 2 6" xfId="208" xr:uid="{00000000-0005-0000-0000-0000D1000000}"/>
    <cellStyle name="一般 2 7" xfId="209" xr:uid="{00000000-0005-0000-0000-0000D2000000}"/>
    <cellStyle name="一般 2 8" xfId="210" xr:uid="{00000000-0005-0000-0000-0000D3000000}"/>
    <cellStyle name="一般 2 9" xfId="211" xr:uid="{00000000-0005-0000-0000-0000D4000000}"/>
    <cellStyle name="一般 3" xfId="212" xr:uid="{00000000-0005-0000-0000-0000D5000000}"/>
    <cellStyle name="一般 3 2" xfId="213" xr:uid="{00000000-0005-0000-0000-0000D6000000}"/>
    <cellStyle name="一般 3 3" xfId="214" xr:uid="{00000000-0005-0000-0000-0000D7000000}"/>
    <cellStyle name="一般 3 4" xfId="215" xr:uid="{00000000-0005-0000-0000-0000D8000000}"/>
    <cellStyle name="一般 3_101年2月菜量" xfId="216" xr:uid="{00000000-0005-0000-0000-0000D9000000}"/>
    <cellStyle name="一般 4" xfId="217" xr:uid="{00000000-0005-0000-0000-0000DA000000}"/>
    <cellStyle name="一般 5" xfId="218" xr:uid="{00000000-0005-0000-0000-0000DB000000}"/>
    <cellStyle name="一般 6" xfId="219" xr:uid="{00000000-0005-0000-0000-0000DC000000}"/>
    <cellStyle name="一般 7" xfId="220" xr:uid="{00000000-0005-0000-0000-0000DD000000}"/>
    <cellStyle name="一般 8" xfId="221" xr:uid="{00000000-0005-0000-0000-0000DE000000}"/>
    <cellStyle name="中等 10" xfId="222" xr:uid="{00000000-0005-0000-0000-0000DF000000}"/>
    <cellStyle name="中等 11" xfId="223" xr:uid="{00000000-0005-0000-0000-0000E0000000}"/>
    <cellStyle name="中等 2" xfId="224" xr:uid="{00000000-0005-0000-0000-0000E1000000}"/>
    <cellStyle name="中等 3" xfId="225" xr:uid="{00000000-0005-0000-0000-0000E2000000}"/>
    <cellStyle name="中等 4" xfId="226" xr:uid="{00000000-0005-0000-0000-0000E3000000}"/>
    <cellStyle name="中等 5" xfId="227" xr:uid="{00000000-0005-0000-0000-0000E4000000}"/>
    <cellStyle name="中等 6" xfId="228" xr:uid="{00000000-0005-0000-0000-0000E5000000}"/>
    <cellStyle name="中等 7" xfId="229" xr:uid="{00000000-0005-0000-0000-0000E6000000}"/>
    <cellStyle name="中等 8" xfId="230" xr:uid="{00000000-0005-0000-0000-0000E7000000}"/>
    <cellStyle name="中等 9" xfId="231" xr:uid="{00000000-0005-0000-0000-0000E8000000}"/>
    <cellStyle name="合計 10" xfId="232" xr:uid="{00000000-0005-0000-0000-0000E9000000}"/>
    <cellStyle name="合計 11" xfId="233" xr:uid="{00000000-0005-0000-0000-0000EA000000}"/>
    <cellStyle name="合計 2" xfId="234" xr:uid="{00000000-0005-0000-0000-0000EB000000}"/>
    <cellStyle name="合計 3" xfId="235" xr:uid="{00000000-0005-0000-0000-0000EC000000}"/>
    <cellStyle name="合計 4" xfId="236" xr:uid="{00000000-0005-0000-0000-0000ED000000}"/>
    <cellStyle name="合計 5" xfId="237" xr:uid="{00000000-0005-0000-0000-0000EE000000}"/>
    <cellStyle name="合計 6" xfId="238" xr:uid="{00000000-0005-0000-0000-0000EF000000}"/>
    <cellStyle name="合計 7" xfId="239" xr:uid="{00000000-0005-0000-0000-0000F0000000}"/>
    <cellStyle name="合計 8" xfId="240" xr:uid="{00000000-0005-0000-0000-0000F1000000}"/>
    <cellStyle name="合計 9" xfId="241" xr:uid="{00000000-0005-0000-0000-0000F2000000}"/>
    <cellStyle name="好 10" xfId="242" xr:uid="{00000000-0005-0000-0000-0000F3000000}"/>
    <cellStyle name="好 11" xfId="243" xr:uid="{00000000-0005-0000-0000-0000F4000000}"/>
    <cellStyle name="好 2" xfId="244" xr:uid="{00000000-0005-0000-0000-0000F5000000}"/>
    <cellStyle name="好 3" xfId="245" xr:uid="{00000000-0005-0000-0000-0000F6000000}"/>
    <cellStyle name="好 4" xfId="246" xr:uid="{00000000-0005-0000-0000-0000F7000000}"/>
    <cellStyle name="好 5" xfId="247" xr:uid="{00000000-0005-0000-0000-0000F8000000}"/>
    <cellStyle name="好 6" xfId="248" xr:uid="{00000000-0005-0000-0000-0000F9000000}"/>
    <cellStyle name="好 7" xfId="249" xr:uid="{00000000-0005-0000-0000-0000FA000000}"/>
    <cellStyle name="好 8" xfId="250" xr:uid="{00000000-0005-0000-0000-0000FB000000}"/>
    <cellStyle name="好 9" xfId="251" xr:uid="{00000000-0005-0000-0000-0000FC000000}"/>
    <cellStyle name="好_100年9月菜量" xfId="252" xr:uid="{00000000-0005-0000-0000-0000FD000000}"/>
    <cellStyle name="好_國小" xfId="253" xr:uid="{00000000-0005-0000-0000-0000FE000000}"/>
    <cellStyle name="好_國高" xfId="254" xr:uid="{00000000-0005-0000-0000-0000FF000000}"/>
    <cellStyle name="百分比 2" xfId="255" xr:uid="{00000000-0005-0000-0000-000000010000}"/>
    <cellStyle name="百分比 3" xfId="256" xr:uid="{00000000-0005-0000-0000-000001010000}"/>
    <cellStyle name="計算方式 10" xfId="257" xr:uid="{00000000-0005-0000-0000-000002010000}"/>
    <cellStyle name="計算方式 11" xfId="258" xr:uid="{00000000-0005-0000-0000-000003010000}"/>
    <cellStyle name="計算方式 2" xfId="259" xr:uid="{00000000-0005-0000-0000-000004010000}"/>
    <cellStyle name="計算方式 3" xfId="260" xr:uid="{00000000-0005-0000-0000-000005010000}"/>
    <cellStyle name="計算方式 4" xfId="261" xr:uid="{00000000-0005-0000-0000-000006010000}"/>
    <cellStyle name="計算方式 5" xfId="262" xr:uid="{00000000-0005-0000-0000-000007010000}"/>
    <cellStyle name="計算方式 6" xfId="263" xr:uid="{00000000-0005-0000-0000-000008010000}"/>
    <cellStyle name="計算方式 7" xfId="264" xr:uid="{00000000-0005-0000-0000-000009010000}"/>
    <cellStyle name="計算方式 8" xfId="265" xr:uid="{00000000-0005-0000-0000-00000A010000}"/>
    <cellStyle name="計算方式 9" xfId="266" xr:uid="{00000000-0005-0000-0000-00000B010000}"/>
    <cellStyle name="連結的儲存格 10" xfId="267" xr:uid="{00000000-0005-0000-0000-00000C010000}"/>
    <cellStyle name="連結的儲存格 11" xfId="268" xr:uid="{00000000-0005-0000-0000-00000D010000}"/>
    <cellStyle name="連結的儲存格 2" xfId="269" xr:uid="{00000000-0005-0000-0000-00000E010000}"/>
    <cellStyle name="連結的儲存格 3" xfId="270" xr:uid="{00000000-0005-0000-0000-00000F010000}"/>
    <cellStyle name="連結的儲存格 4" xfId="271" xr:uid="{00000000-0005-0000-0000-000010010000}"/>
    <cellStyle name="連結的儲存格 5" xfId="272" xr:uid="{00000000-0005-0000-0000-000011010000}"/>
    <cellStyle name="連結的儲存格 6" xfId="273" xr:uid="{00000000-0005-0000-0000-000012010000}"/>
    <cellStyle name="連結的儲存格 7" xfId="274" xr:uid="{00000000-0005-0000-0000-000013010000}"/>
    <cellStyle name="連結的儲存格 8" xfId="275" xr:uid="{00000000-0005-0000-0000-000014010000}"/>
    <cellStyle name="連結的儲存格 9" xfId="276" xr:uid="{00000000-0005-0000-0000-000015010000}"/>
    <cellStyle name="備註 10" xfId="277" xr:uid="{00000000-0005-0000-0000-000016010000}"/>
    <cellStyle name="備註 11" xfId="278" xr:uid="{00000000-0005-0000-0000-000017010000}"/>
    <cellStyle name="備註 2" xfId="279" xr:uid="{00000000-0005-0000-0000-000018010000}"/>
    <cellStyle name="備註 3" xfId="280" xr:uid="{00000000-0005-0000-0000-000019010000}"/>
    <cellStyle name="備註 4" xfId="281" xr:uid="{00000000-0005-0000-0000-00001A010000}"/>
    <cellStyle name="備註 5" xfId="282" xr:uid="{00000000-0005-0000-0000-00001B010000}"/>
    <cellStyle name="備註 6" xfId="283" xr:uid="{00000000-0005-0000-0000-00001C010000}"/>
    <cellStyle name="備註 7" xfId="284" xr:uid="{00000000-0005-0000-0000-00001D010000}"/>
    <cellStyle name="備註 8" xfId="285" xr:uid="{00000000-0005-0000-0000-00001E010000}"/>
    <cellStyle name="備註 9" xfId="286" xr:uid="{00000000-0005-0000-0000-00001F010000}"/>
    <cellStyle name="說明文字 10" xfId="287" xr:uid="{00000000-0005-0000-0000-000020010000}"/>
    <cellStyle name="說明文字 11" xfId="288" xr:uid="{00000000-0005-0000-0000-000021010000}"/>
    <cellStyle name="說明文字 2" xfId="289" xr:uid="{00000000-0005-0000-0000-000022010000}"/>
    <cellStyle name="說明文字 3" xfId="290" xr:uid="{00000000-0005-0000-0000-000023010000}"/>
    <cellStyle name="說明文字 4" xfId="291" xr:uid="{00000000-0005-0000-0000-000024010000}"/>
    <cellStyle name="說明文字 5" xfId="292" xr:uid="{00000000-0005-0000-0000-000025010000}"/>
    <cellStyle name="說明文字 6" xfId="293" xr:uid="{00000000-0005-0000-0000-000026010000}"/>
    <cellStyle name="說明文字 7" xfId="294" xr:uid="{00000000-0005-0000-0000-000027010000}"/>
    <cellStyle name="說明文字 8" xfId="295" xr:uid="{00000000-0005-0000-0000-000028010000}"/>
    <cellStyle name="說明文字 9" xfId="296" xr:uid="{00000000-0005-0000-0000-000029010000}"/>
    <cellStyle name="輔色1 10" xfId="297" xr:uid="{00000000-0005-0000-0000-00002A010000}"/>
    <cellStyle name="輔色1 11" xfId="298" xr:uid="{00000000-0005-0000-0000-00002B010000}"/>
    <cellStyle name="輔色1 2" xfId="299" xr:uid="{00000000-0005-0000-0000-00002C010000}"/>
    <cellStyle name="輔色1 3" xfId="300" xr:uid="{00000000-0005-0000-0000-00002D010000}"/>
    <cellStyle name="輔色1 4" xfId="301" xr:uid="{00000000-0005-0000-0000-00002E010000}"/>
    <cellStyle name="輔色1 5" xfId="302" xr:uid="{00000000-0005-0000-0000-00002F010000}"/>
    <cellStyle name="輔色1 6" xfId="303" xr:uid="{00000000-0005-0000-0000-000030010000}"/>
    <cellStyle name="輔色1 7" xfId="304" xr:uid="{00000000-0005-0000-0000-000031010000}"/>
    <cellStyle name="輔色1 8" xfId="305" xr:uid="{00000000-0005-0000-0000-000032010000}"/>
    <cellStyle name="輔色1 9" xfId="306" xr:uid="{00000000-0005-0000-0000-000033010000}"/>
    <cellStyle name="輔色2 10" xfId="307" xr:uid="{00000000-0005-0000-0000-000034010000}"/>
    <cellStyle name="輔色2 11" xfId="308" xr:uid="{00000000-0005-0000-0000-000035010000}"/>
    <cellStyle name="輔色2 2" xfId="309" xr:uid="{00000000-0005-0000-0000-000036010000}"/>
    <cellStyle name="輔色2 3" xfId="310" xr:uid="{00000000-0005-0000-0000-000037010000}"/>
    <cellStyle name="輔色2 4" xfId="311" xr:uid="{00000000-0005-0000-0000-000038010000}"/>
    <cellStyle name="輔色2 5" xfId="312" xr:uid="{00000000-0005-0000-0000-000039010000}"/>
    <cellStyle name="輔色2 6" xfId="313" xr:uid="{00000000-0005-0000-0000-00003A010000}"/>
    <cellStyle name="輔色2 7" xfId="314" xr:uid="{00000000-0005-0000-0000-00003B010000}"/>
    <cellStyle name="輔色2 8" xfId="315" xr:uid="{00000000-0005-0000-0000-00003C010000}"/>
    <cellStyle name="輔色2 9" xfId="316" xr:uid="{00000000-0005-0000-0000-00003D010000}"/>
    <cellStyle name="輔色3 10" xfId="317" xr:uid="{00000000-0005-0000-0000-00003E010000}"/>
    <cellStyle name="輔色3 11" xfId="318" xr:uid="{00000000-0005-0000-0000-00003F010000}"/>
    <cellStyle name="輔色3 2" xfId="319" xr:uid="{00000000-0005-0000-0000-000040010000}"/>
    <cellStyle name="輔色3 3" xfId="320" xr:uid="{00000000-0005-0000-0000-000041010000}"/>
    <cellStyle name="輔色3 4" xfId="321" xr:uid="{00000000-0005-0000-0000-000042010000}"/>
    <cellStyle name="輔色3 5" xfId="322" xr:uid="{00000000-0005-0000-0000-000043010000}"/>
    <cellStyle name="輔色3 6" xfId="323" xr:uid="{00000000-0005-0000-0000-000044010000}"/>
    <cellStyle name="輔色3 7" xfId="324" xr:uid="{00000000-0005-0000-0000-000045010000}"/>
    <cellStyle name="輔色3 8" xfId="325" xr:uid="{00000000-0005-0000-0000-000046010000}"/>
    <cellStyle name="輔色3 9" xfId="326" xr:uid="{00000000-0005-0000-0000-000047010000}"/>
    <cellStyle name="輔色4 10" xfId="327" xr:uid="{00000000-0005-0000-0000-000048010000}"/>
    <cellStyle name="輔色4 11" xfId="328" xr:uid="{00000000-0005-0000-0000-000049010000}"/>
    <cellStyle name="輔色4 2" xfId="329" xr:uid="{00000000-0005-0000-0000-00004A010000}"/>
    <cellStyle name="輔色4 3" xfId="330" xr:uid="{00000000-0005-0000-0000-00004B010000}"/>
    <cellStyle name="輔色4 4" xfId="331" xr:uid="{00000000-0005-0000-0000-00004C010000}"/>
    <cellStyle name="輔色4 5" xfId="332" xr:uid="{00000000-0005-0000-0000-00004D010000}"/>
    <cellStyle name="輔色4 6" xfId="333" xr:uid="{00000000-0005-0000-0000-00004E010000}"/>
    <cellStyle name="輔色4 7" xfId="334" xr:uid="{00000000-0005-0000-0000-00004F010000}"/>
    <cellStyle name="輔色4 8" xfId="335" xr:uid="{00000000-0005-0000-0000-000050010000}"/>
    <cellStyle name="輔色4 9" xfId="336" xr:uid="{00000000-0005-0000-0000-000051010000}"/>
    <cellStyle name="輔色5 10" xfId="337" xr:uid="{00000000-0005-0000-0000-000052010000}"/>
    <cellStyle name="輔色5 11" xfId="338" xr:uid="{00000000-0005-0000-0000-000053010000}"/>
    <cellStyle name="輔色5 2" xfId="339" xr:uid="{00000000-0005-0000-0000-000054010000}"/>
    <cellStyle name="輔色5 3" xfId="340" xr:uid="{00000000-0005-0000-0000-000055010000}"/>
    <cellStyle name="輔色5 4" xfId="341" xr:uid="{00000000-0005-0000-0000-000056010000}"/>
    <cellStyle name="輔色5 5" xfId="342" xr:uid="{00000000-0005-0000-0000-000057010000}"/>
    <cellStyle name="輔色5 6" xfId="343" xr:uid="{00000000-0005-0000-0000-000058010000}"/>
    <cellStyle name="輔色5 7" xfId="344" xr:uid="{00000000-0005-0000-0000-000059010000}"/>
    <cellStyle name="輔色5 8" xfId="345" xr:uid="{00000000-0005-0000-0000-00005A010000}"/>
    <cellStyle name="輔色5 9" xfId="346" xr:uid="{00000000-0005-0000-0000-00005B010000}"/>
    <cellStyle name="輔色6 10" xfId="347" xr:uid="{00000000-0005-0000-0000-00005C010000}"/>
    <cellStyle name="輔色6 11" xfId="348" xr:uid="{00000000-0005-0000-0000-00005D010000}"/>
    <cellStyle name="輔色6 2" xfId="349" xr:uid="{00000000-0005-0000-0000-00005E010000}"/>
    <cellStyle name="輔色6 3" xfId="350" xr:uid="{00000000-0005-0000-0000-00005F010000}"/>
    <cellStyle name="輔色6 4" xfId="351" xr:uid="{00000000-0005-0000-0000-000060010000}"/>
    <cellStyle name="輔色6 5" xfId="352" xr:uid="{00000000-0005-0000-0000-000061010000}"/>
    <cellStyle name="輔色6 6" xfId="353" xr:uid="{00000000-0005-0000-0000-000062010000}"/>
    <cellStyle name="輔色6 7" xfId="354" xr:uid="{00000000-0005-0000-0000-000063010000}"/>
    <cellStyle name="輔色6 8" xfId="355" xr:uid="{00000000-0005-0000-0000-000064010000}"/>
    <cellStyle name="輔色6 9" xfId="356" xr:uid="{00000000-0005-0000-0000-000065010000}"/>
    <cellStyle name="標題 1 10" xfId="357" xr:uid="{00000000-0005-0000-0000-000066010000}"/>
    <cellStyle name="標題 1 11" xfId="358" xr:uid="{00000000-0005-0000-0000-000067010000}"/>
    <cellStyle name="標題 1 2" xfId="359" xr:uid="{00000000-0005-0000-0000-000068010000}"/>
    <cellStyle name="標題 1 3" xfId="360" xr:uid="{00000000-0005-0000-0000-000069010000}"/>
    <cellStyle name="標題 1 4" xfId="361" xr:uid="{00000000-0005-0000-0000-00006A010000}"/>
    <cellStyle name="標題 1 5" xfId="362" xr:uid="{00000000-0005-0000-0000-00006B010000}"/>
    <cellStyle name="標題 1 6" xfId="363" xr:uid="{00000000-0005-0000-0000-00006C010000}"/>
    <cellStyle name="標題 1 7" xfId="364" xr:uid="{00000000-0005-0000-0000-00006D010000}"/>
    <cellStyle name="標題 1 8" xfId="365" xr:uid="{00000000-0005-0000-0000-00006E010000}"/>
    <cellStyle name="標題 1 9" xfId="366" xr:uid="{00000000-0005-0000-0000-00006F010000}"/>
    <cellStyle name="標題 10" xfId="367" xr:uid="{00000000-0005-0000-0000-000070010000}"/>
    <cellStyle name="標題 11" xfId="368" xr:uid="{00000000-0005-0000-0000-000071010000}"/>
    <cellStyle name="標題 12" xfId="369" xr:uid="{00000000-0005-0000-0000-000072010000}"/>
    <cellStyle name="標題 13" xfId="370" xr:uid="{00000000-0005-0000-0000-000073010000}"/>
    <cellStyle name="標題 14" xfId="371" xr:uid="{00000000-0005-0000-0000-000074010000}"/>
    <cellStyle name="標題 2 10" xfId="372" xr:uid="{00000000-0005-0000-0000-000075010000}"/>
    <cellStyle name="標題 2 11" xfId="373" xr:uid="{00000000-0005-0000-0000-000076010000}"/>
    <cellStyle name="標題 2 2" xfId="374" xr:uid="{00000000-0005-0000-0000-000077010000}"/>
    <cellStyle name="標題 2 3" xfId="375" xr:uid="{00000000-0005-0000-0000-000078010000}"/>
    <cellStyle name="標題 2 4" xfId="376" xr:uid="{00000000-0005-0000-0000-000079010000}"/>
    <cellStyle name="標題 2 5" xfId="377" xr:uid="{00000000-0005-0000-0000-00007A010000}"/>
    <cellStyle name="標題 2 6" xfId="378" xr:uid="{00000000-0005-0000-0000-00007B010000}"/>
    <cellStyle name="標題 2 7" xfId="379" xr:uid="{00000000-0005-0000-0000-00007C010000}"/>
    <cellStyle name="標題 2 8" xfId="380" xr:uid="{00000000-0005-0000-0000-00007D010000}"/>
    <cellStyle name="標題 2 9" xfId="381" xr:uid="{00000000-0005-0000-0000-00007E010000}"/>
    <cellStyle name="標題 3 10" xfId="382" xr:uid="{00000000-0005-0000-0000-00007F010000}"/>
    <cellStyle name="標題 3 11" xfId="383" xr:uid="{00000000-0005-0000-0000-000080010000}"/>
    <cellStyle name="標題 3 2" xfId="384" xr:uid="{00000000-0005-0000-0000-000081010000}"/>
    <cellStyle name="標題 3 3" xfId="385" xr:uid="{00000000-0005-0000-0000-000082010000}"/>
    <cellStyle name="標題 3 4" xfId="386" xr:uid="{00000000-0005-0000-0000-000083010000}"/>
    <cellStyle name="標題 3 5" xfId="387" xr:uid="{00000000-0005-0000-0000-000084010000}"/>
    <cellStyle name="標題 3 6" xfId="388" xr:uid="{00000000-0005-0000-0000-000085010000}"/>
    <cellStyle name="標題 3 7" xfId="389" xr:uid="{00000000-0005-0000-0000-000086010000}"/>
    <cellStyle name="標題 3 8" xfId="390" xr:uid="{00000000-0005-0000-0000-000087010000}"/>
    <cellStyle name="標題 3 9" xfId="391" xr:uid="{00000000-0005-0000-0000-000088010000}"/>
    <cellStyle name="標題 4 10" xfId="392" xr:uid="{00000000-0005-0000-0000-000089010000}"/>
    <cellStyle name="標題 4 11" xfId="393" xr:uid="{00000000-0005-0000-0000-00008A010000}"/>
    <cellStyle name="標題 4 2" xfId="394" xr:uid="{00000000-0005-0000-0000-00008B010000}"/>
    <cellStyle name="標題 4 3" xfId="395" xr:uid="{00000000-0005-0000-0000-00008C010000}"/>
    <cellStyle name="標題 4 4" xfId="396" xr:uid="{00000000-0005-0000-0000-00008D010000}"/>
    <cellStyle name="標題 4 5" xfId="397" xr:uid="{00000000-0005-0000-0000-00008E010000}"/>
    <cellStyle name="標題 4 6" xfId="398" xr:uid="{00000000-0005-0000-0000-00008F010000}"/>
    <cellStyle name="標題 4 7" xfId="399" xr:uid="{00000000-0005-0000-0000-000090010000}"/>
    <cellStyle name="標題 4 8" xfId="400" xr:uid="{00000000-0005-0000-0000-000091010000}"/>
    <cellStyle name="標題 4 9" xfId="401" xr:uid="{00000000-0005-0000-0000-000092010000}"/>
    <cellStyle name="標題 5" xfId="402" xr:uid="{00000000-0005-0000-0000-000093010000}"/>
    <cellStyle name="標題 6" xfId="403" xr:uid="{00000000-0005-0000-0000-000094010000}"/>
    <cellStyle name="標題 7" xfId="404" xr:uid="{00000000-0005-0000-0000-000095010000}"/>
    <cellStyle name="標題 8" xfId="405" xr:uid="{00000000-0005-0000-0000-000096010000}"/>
    <cellStyle name="標題 9" xfId="406" xr:uid="{00000000-0005-0000-0000-000097010000}"/>
    <cellStyle name="輸入 10" xfId="407" xr:uid="{00000000-0005-0000-0000-000098010000}"/>
    <cellStyle name="輸入 11" xfId="408" xr:uid="{00000000-0005-0000-0000-000099010000}"/>
    <cellStyle name="輸入 2" xfId="409" xr:uid="{00000000-0005-0000-0000-00009A010000}"/>
    <cellStyle name="輸入 3" xfId="410" xr:uid="{00000000-0005-0000-0000-00009B010000}"/>
    <cellStyle name="輸入 4" xfId="411" xr:uid="{00000000-0005-0000-0000-00009C010000}"/>
    <cellStyle name="輸入 5" xfId="412" xr:uid="{00000000-0005-0000-0000-00009D010000}"/>
    <cellStyle name="輸入 6" xfId="413" xr:uid="{00000000-0005-0000-0000-00009E010000}"/>
    <cellStyle name="輸入 7" xfId="414" xr:uid="{00000000-0005-0000-0000-00009F010000}"/>
    <cellStyle name="輸入 8" xfId="415" xr:uid="{00000000-0005-0000-0000-0000A0010000}"/>
    <cellStyle name="輸入 9" xfId="416" xr:uid="{00000000-0005-0000-0000-0000A1010000}"/>
    <cellStyle name="輸出 10" xfId="417" xr:uid="{00000000-0005-0000-0000-0000A2010000}"/>
    <cellStyle name="輸出 11" xfId="418" xr:uid="{00000000-0005-0000-0000-0000A3010000}"/>
    <cellStyle name="輸出 2" xfId="419" xr:uid="{00000000-0005-0000-0000-0000A4010000}"/>
    <cellStyle name="輸出 3" xfId="420" xr:uid="{00000000-0005-0000-0000-0000A5010000}"/>
    <cellStyle name="輸出 4" xfId="421" xr:uid="{00000000-0005-0000-0000-0000A6010000}"/>
    <cellStyle name="輸出 5" xfId="422" xr:uid="{00000000-0005-0000-0000-0000A7010000}"/>
    <cellStyle name="輸出 6" xfId="423" xr:uid="{00000000-0005-0000-0000-0000A8010000}"/>
    <cellStyle name="輸出 7" xfId="424" xr:uid="{00000000-0005-0000-0000-0000A9010000}"/>
    <cellStyle name="輸出 8" xfId="425" xr:uid="{00000000-0005-0000-0000-0000AA010000}"/>
    <cellStyle name="輸出 9" xfId="426" xr:uid="{00000000-0005-0000-0000-0000AB010000}"/>
    <cellStyle name="檢查儲存格 10" xfId="427" xr:uid="{00000000-0005-0000-0000-0000AC010000}"/>
    <cellStyle name="檢查儲存格 11" xfId="428" xr:uid="{00000000-0005-0000-0000-0000AD010000}"/>
    <cellStyle name="檢查儲存格 2" xfId="429" xr:uid="{00000000-0005-0000-0000-0000AE010000}"/>
    <cellStyle name="檢查儲存格 3" xfId="430" xr:uid="{00000000-0005-0000-0000-0000AF010000}"/>
    <cellStyle name="檢查儲存格 4" xfId="431" xr:uid="{00000000-0005-0000-0000-0000B0010000}"/>
    <cellStyle name="檢查儲存格 5" xfId="432" xr:uid="{00000000-0005-0000-0000-0000B1010000}"/>
    <cellStyle name="檢查儲存格 6" xfId="433" xr:uid="{00000000-0005-0000-0000-0000B2010000}"/>
    <cellStyle name="檢查儲存格 7" xfId="434" xr:uid="{00000000-0005-0000-0000-0000B3010000}"/>
    <cellStyle name="檢查儲存格 8" xfId="435" xr:uid="{00000000-0005-0000-0000-0000B4010000}"/>
    <cellStyle name="檢查儲存格 9" xfId="436" xr:uid="{00000000-0005-0000-0000-0000B5010000}"/>
    <cellStyle name="壞 10" xfId="437" xr:uid="{00000000-0005-0000-0000-0000B6010000}"/>
    <cellStyle name="壞 11" xfId="438" xr:uid="{00000000-0005-0000-0000-0000B7010000}"/>
    <cellStyle name="壞 2" xfId="439" xr:uid="{00000000-0005-0000-0000-0000B8010000}"/>
    <cellStyle name="壞 3" xfId="440" xr:uid="{00000000-0005-0000-0000-0000B9010000}"/>
    <cellStyle name="壞 4" xfId="441" xr:uid="{00000000-0005-0000-0000-0000BA010000}"/>
    <cellStyle name="壞 5" xfId="442" xr:uid="{00000000-0005-0000-0000-0000BB010000}"/>
    <cellStyle name="壞 6" xfId="443" xr:uid="{00000000-0005-0000-0000-0000BC010000}"/>
    <cellStyle name="壞 7" xfId="444" xr:uid="{00000000-0005-0000-0000-0000BD010000}"/>
    <cellStyle name="壞 8" xfId="445" xr:uid="{00000000-0005-0000-0000-0000BE010000}"/>
    <cellStyle name="壞 9" xfId="446" xr:uid="{00000000-0005-0000-0000-0000BF010000}"/>
    <cellStyle name="壞_100年9月菜量" xfId="447" xr:uid="{00000000-0005-0000-0000-0000C0010000}"/>
    <cellStyle name="壞_國小" xfId="448" xr:uid="{00000000-0005-0000-0000-0000C1010000}"/>
    <cellStyle name="壞_國高" xfId="449" xr:uid="{00000000-0005-0000-0000-0000C2010000}"/>
    <cellStyle name="警告文字 10" xfId="450" xr:uid="{00000000-0005-0000-0000-0000C3010000}"/>
    <cellStyle name="警告文字 11" xfId="451" xr:uid="{00000000-0005-0000-0000-0000C4010000}"/>
    <cellStyle name="警告文字 2" xfId="452" xr:uid="{00000000-0005-0000-0000-0000C5010000}"/>
    <cellStyle name="警告文字 3" xfId="453" xr:uid="{00000000-0005-0000-0000-0000C6010000}"/>
    <cellStyle name="警告文字 4" xfId="454" xr:uid="{00000000-0005-0000-0000-0000C7010000}"/>
    <cellStyle name="警告文字 5" xfId="455" xr:uid="{00000000-0005-0000-0000-0000C8010000}"/>
    <cellStyle name="警告文字 6" xfId="456" xr:uid="{00000000-0005-0000-0000-0000C9010000}"/>
    <cellStyle name="警告文字 7" xfId="457" xr:uid="{00000000-0005-0000-0000-0000CA010000}"/>
    <cellStyle name="警告文字 8" xfId="458" xr:uid="{00000000-0005-0000-0000-0000CB010000}"/>
    <cellStyle name="警告文字 9" xfId="459" xr:uid="{00000000-0005-0000-0000-0000C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zoomScale="50" zoomScaleNormal="50" workbookViewId="0">
      <selection activeCell="H22" sqref="H22"/>
    </sheetView>
  </sheetViews>
  <sheetFormatPr defaultColWidth="8.77734375" defaultRowHeight="21"/>
  <cols>
    <col min="1" max="1" width="15.6640625" style="303" customWidth="1"/>
    <col min="2" max="2" width="15.6640625" style="301" customWidth="1"/>
    <col min="3" max="5" width="25.6640625" style="26" customWidth="1"/>
    <col min="6" max="6" width="22.88671875" style="26" customWidth="1"/>
    <col min="7" max="7" width="25.6640625" style="26" customWidth="1"/>
    <col min="8" max="8" width="16.77734375" style="302" customWidth="1"/>
    <col min="9" max="16384" width="8.77734375" style="26"/>
  </cols>
  <sheetData>
    <row r="1" spans="1:8" ht="46.5" customHeight="1">
      <c r="A1" s="329" t="s">
        <v>229</v>
      </c>
      <c r="B1" s="329"/>
      <c r="C1" s="329"/>
      <c r="D1" s="329"/>
      <c r="E1" s="321" t="s">
        <v>214</v>
      </c>
      <c r="F1" s="321" t="s">
        <v>62</v>
      </c>
      <c r="G1" s="330" t="s">
        <v>244</v>
      </c>
      <c r="H1" s="330"/>
    </row>
    <row r="2" spans="1:8">
      <c r="A2" s="280" t="s">
        <v>8</v>
      </c>
      <c r="B2" s="281" t="s">
        <v>9</v>
      </c>
      <c r="C2" s="282" t="s">
        <v>0</v>
      </c>
      <c r="D2" s="282" t="s">
        <v>4</v>
      </c>
      <c r="E2" s="282" t="s">
        <v>14</v>
      </c>
      <c r="F2" s="282" t="s">
        <v>16</v>
      </c>
      <c r="G2" s="282" t="s">
        <v>10</v>
      </c>
      <c r="H2" s="283" t="s">
        <v>11</v>
      </c>
    </row>
    <row r="3" spans="1:8" ht="30" customHeight="1">
      <c r="A3" s="297">
        <v>45901</v>
      </c>
      <c r="B3" s="298">
        <f t="shared" ref="B3:B12" si="0">A3</f>
        <v>45901</v>
      </c>
      <c r="C3" s="279" t="s">
        <v>12</v>
      </c>
      <c r="D3" s="279" t="s">
        <v>65</v>
      </c>
      <c r="E3" s="279" t="s">
        <v>82</v>
      </c>
      <c r="F3" s="327" t="s">
        <v>85</v>
      </c>
      <c r="G3" s="279" t="s">
        <v>150</v>
      </c>
      <c r="H3" s="294"/>
    </row>
    <row r="4" spans="1:8" ht="30" customHeight="1">
      <c r="A4" s="284">
        <f>A3+1</f>
        <v>45902</v>
      </c>
      <c r="B4" s="288">
        <f t="shared" si="0"/>
        <v>45902</v>
      </c>
      <c r="C4" s="279" t="s">
        <v>147</v>
      </c>
      <c r="D4" s="279" t="s">
        <v>168</v>
      </c>
      <c r="E4" s="279" t="s">
        <v>167</v>
      </c>
      <c r="F4" s="279" t="s">
        <v>243</v>
      </c>
      <c r="G4" s="279" t="s">
        <v>147</v>
      </c>
      <c r="H4" s="279" t="s">
        <v>89</v>
      </c>
    </row>
    <row r="5" spans="1:8" ht="30" customHeight="1">
      <c r="A5" s="284">
        <f>A4+1</f>
        <v>45903</v>
      </c>
      <c r="B5" s="288">
        <f t="shared" si="0"/>
        <v>45903</v>
      </c>
      <c r="C5" s="279" t="s">
        <v>1</v>
      </c>
      <c r="D5" s="279" t="s">
        <v>83</v>
      </c>
      <c r="E5" s="279" t="s">
        <v>116</v>
      </c>
      <c r="F5" s="279" t="s">
        <v>242</v>
      </c>
      <c r="G5" s="279" t="s">
        <v>193</v>
      </c>
      <c r="H5" s="279"/>
    </row>
    <row r="6" spans="1:8" ht="30" customHeight="1">
      <c r="A6" s="284">
        <f>A5+1</f>
        <v>45904</v>
      </c>
      <c r="B6" s="288">
        <f t="shared" si="0"/>
        <v>45904</v>
      </c>
      <c r="C6" s="279" t="s">
        <v>130</v>
      </c>
      <c r="D6" s="323" t="s">
        <v>84</v>
      </c>
      <c r="E6" s="279" t="s">
        <v>145</v>
      </c>
      <c r="F6" s="279" t="s">
        <v>5</v>
      </c>
      <c r="G6" s="289" t="s">
        <v>100</v>
      </c>
      <c r="H6" s="279"/>
    </row>
    <row r="7" spans="1:8" ht="30" customHeight="1" thickBot="1">
      <c r="A7" s="284">
        <f>A6+1</f>
        <v>45905</v>
      </c>
      <c r="B7" s="288">
        <f t="shared" si="0"/>
        <v>45905</v>
      </c>
      <c r="C7" s="279" t="s">
        <v>139</v>
      </c>
      <c r="D7" s="323" t="s">
        <v>141</v>
      </c>
      <c r="E7" s="279" t="s">
        <v>151</v>
      </c>
      <c r="F7" s="290" t="s">
        <v>5</v>
      </c>
      <c r="G7" s="290" t="s">
        <v>152</v>
      </c>
      <c r="H7" s="279"/>
    </row>
    <row r="8" spans="1:8" ht="30" customHeight="1">
      <c r="A8" s="286">
        <f>A3+7</f>
        <v>45908</v>
      </c>
      <c r="B8" s="291">
        <f t="shared" si="0"/>
        <v>45908</v>
      </c>
      <c r="C8" s="287" t="s">
        <v>12</v>
      </c>
      <c r="D8" s="324" t="s">
        <v>201</v>
      </c>
      <c r="E8" s="287" t="s">
        <v>15</v>
      </c>
      <c r="F8" s="287" t="s">
        <v>237</v>
      </c>
      <c r="G8" s="287" t="s">
        <v>154</v>
      </c>
      <c r="H8" s="287"/>
    </row>
    <row r="9" spans="1:8" ht="30" customHeight="1">
      <c r="A9" s="284">
        <f>A8+1</f>
        <v>45909</v>
      </c>
      <c r="B9" s="285">
        <f t="shared" si="0"/>
        <v>45909</v>
      </c>
      <c r="C9" s="279" t="s">
        <v>147</v>
      </c>
      <c r="D9" s="279" t="s">
        <v>215</v>
      </c>
      <c r="E9" s="279" t="s">
        <v>202</v>
      </c>
      <c r="F9" s="279" t="s">
        <v>235</v>
      </c>
      <c r="G9" s="279" t="s">
        <v>134</v>
      </c>
      <c r="H9" s="279" t="s">
        <v>6</v>
      </c>
    </row>
    <row r="10" spans="1:8" ht="30" customHeight="1">
      <c r="A10" s="284">
        <f>A9+1</f>
        <v>45910</v>
      </c>
      <c r="B10" s="285">
        <f t="shared" si="0"/>
        <v>45910</v>
      </c>
      <c r="C10" s="279" t="s">
        <v>2</v>
      </c>
      <c r="D10" s="323" t="s">
        <v>156</v>
      </c>
      <c r="E10" s="279" t="s">
        <v>155</v>
      </c>
      <c r="F10" s="279" t="s">
        <v>85</v>
      </c>
      <c r="G10" s="279" t="s">
        <v>172</v>
      </c>
      <c r="H10" s="279"/>
    </row>
    <row r="11" spans="1:8" ht="30" customHeight="1">
      <c r="A11" s="284">
        <f>A10+1</f>
        <v>45911</v>
      </c>
      <c r="B11" s="285">
        <f t="shared" si="0"/>
        <v>45911</v>
      </c>
      <c r="C11" s="279" t="s">
        <v>3</v>
      </c>
      <c r="D11" s="323" t="s">
        <v>101</v>
      </c>
      <c r="E11" s="279" t="s">
        <v>111</v>
      </c>
      <c r="F11" s="279" t="s">
        <v>5</v>
      </c>
      <c r="G11" s="279" t="s">
        <v>153</v>
      </c>
      <c r="H11" s="279"/>
    </row>
    <row r="12" spans="1:8" ht="30" customHeight="1" thickBot="1">
      <c r="A12" s="284">
        <f>A11+1</f>
        <v>45912</v>
      </c>
      <c r="B12" s="292">
        <f t="shared" si="0"/>
        <v>45912</v>
      </c>
      <c r="C12" s="290" t="s">
        <v>1</v>
      </c>
      <c r="D12" s="325" t="s">
        <v>157</v>
      </c>
      <c r="E12" s="290" t="s">
        <v>166</v>
      </c>
      <c r="F12" s="290" t="s">
        <v>5</v>
      </c>
      <c r="G12" s="290" t="s">
        <v>216</v>
      </c>
      <c r="H12" s="293"/>
    </row>
    <row r="13" spans="1:8" s="27" customFormat="1" ht="30" customHeight="1">
      <c r="A13" s="286">
        <f>A8+7</f>
        <v>45915</v>
      </c>
      <c r="B13" s="288">
        <f t="shared" ref="B13:B22" si="1">A13</f>
        <v>45915</v>
      </c>
      <c r="C13" s="294" t="s">
        <v>12</v>
      </c>
      <c r="D13" s="295" t="s">
        <v>158</v>
      </c>
      <c r="E13" s="279" t="s">
        <v>120</v>
      </c>
      <c r="F13" s="279" t="s">
        <v>148</v>
      </c>
      <c r="G13" s="294" t="s">
        <v>170</v>
      </c>
      <c r="H13" s="294"/>
    </row>
    <row r="14" spans="1:8" s="27" customFormat="1" ht="30" customHeight="1">
      <c r="A14" s="297">
        <f>A13+1</f>
        <v>45916</v>
      </c>
      <c r="B14" s="288">
        <f t="shared" si="1"/>
        <v>45916</v>
      </c>
      <c r="C14" s="294"/>
      <c r="D14" s="295" t="s">
        <v>228</v>
      </c>
      <c r="E14" s="279" t="s">
        <v>219</v>
      </c>
      <c r="F14" s="279" t="s">
        <v>237</v>
      </c>
      <c r="G14" s="294" t="s">
        <v>147</v>
      </c>
      <c r="H14" s="279" t="s">
        <v>6</v>
      </c>
    </row>
    <row r="15" spans="1:8" s="27" customFormat="1" ht="30" customHeight="1">
      <c r="A15" s="284">
        <f>A14+1</f>
        <v>45917</v>
      </c>
      <c r="B15" s="285">
        <f t="shared" ref="B15:B17" si="2">A15</f>
        <v>45917</v>
      </c>
      <c r="C15" s="279" t="s">
        <v>13</v>
      </c>
      <c r="D15" s="323" t="s">
        <v>241</v>
      </c>
      <c r="E15" s="279" t="s">
        <v>161</v>
      </c>
      <c r="F15" s="279" t="s">
        <v>126</v>
      </c>
      <c r="G15" s="279" t="s">
        <v>125</v>
      </c>
      <c r="H15" s="279" t="s">
        <v>146</v>
      </c>
    </row>
    <row r="16" spans="1:8" s="27" customFormat="1" ht="30" customHeight="1">
      <c r="A16" s="284">
        <f t="shared" ref="A16:A21" si="3">A15+1</f>
        <v>45918</v>
      </c>
      <c r="B16" s="285">
        <f t="shared" si="2"/>
        <v>45918</v>
      </c>
      <c r="C16" s="279" t="s">
        <v>130</v>
      </c>
      <c r="D16" s="323" t="s">
        <v>159</v>
      </c>
      <c r="E16" s="323" t="s">
        <v>164</v>
      </c>
      <c r="F16" s="279" t="s">
        <v>127</v>
      </c>
      <c r="G16" s="279" t="s">
        <v>110</v>
      </c>
      <c r="H16" s="279"/>
    </row>
    <row r="17" spans="1:8" s="27" customFormat="1" ht="30" customHeight="1" thickBot="1">
      <c r="A17" s="296">
        <f t="shared" si="3"/>
        <v>45919</v>
      </c>
      <c r="B17" s="292">
        <f t="shared" si="2"/>
        <v>45919</v>
      </c>
      <c r="C17" s="290" t="s">
        <v>7</v>
      </c>
      <c r="D17" s="325" t="s">
        <v>162</v>
      </c>
      <c r="E17" s="290" t="s">
        <v>163</v>
      </c>
      <c r="F17" s="290" t="s">
        <v>5</v>
      </c>
      <c r="G17" s="290" t="s">
        <v>171</v>
      </c>
      <c r="H17" s="290"/>
    </row>
    <row r="18" spans="1:8" ht="30" customHeight="1">
      <c r="A18" s="297">
        <f>A17+3</f>
        <v>45922</v>
      </c>
      <c r="B18" s="298">
        <f t="shared" si="1"/>
        <v>45922</v>
      </c>
      <c r="C18" s="294" t="s">
        <v>12</v>
      </c>
      <c r="D18" s="294" t="s">
        <v>160</v>
      </c>
      <c r="E18" s="294" t="s">
        <v>200</v>
      </c>
      <c r="F18" s="294" t="s">
        <v>140</v>
      </c>
      <c r="G18" s="294" t="s">
        <v>169</v>
      </c>
      <c r="H18" s="295"/>
    </row>
    <row r="19" spans="1:8" ht="30" customHeight="1">
      <c r="A19" s="284">
        <f>A18+1</f>
        <v>45923</v>
      </c>
      <c r="B19" s="285">
        <f t="shared" si="1"/>
        <v>45923</v>
      </c>
      <c r="C19" s="294"/>
      <c r="D19" s="326" t="s">
        <v>217</v>
      </c>
      <c r="E19" s="279" t="s">
        <v>203</v>
      </c>
      <c r="F19" s="294" t="s">
        <v>238</v>
      </c>
      <c r="G19" s="294" t="s">
        <v>191</v>
      </c>
      <c r="H19" s="279" t="s">
        <v>89</v>
      </c>
    </row>
    <row r="20" spans="1:8" ht="30" customHeight="1">
      <c r="A20" s="284">
        <f t="shared" si="3"/>
        <v>45924</v>
      </c>
      <c r="B20" s="285">
        <f t="shared" si="1"/>
        <v>45924</v>
      </c>
      <c r="C20" s="279" t="s">
        <v>64</v>
      </c>
      <c r="D20" s="294" t="s">
        <v>165</v>
      </c>
      <c r="E20" s="279" t="s">
        <v>136</v>
      </c>
      <c r="F20" s="279" t="s">
        <v>149</v>
      </c>
      <c r="G20" s="279" t="s">
        <v>192</v>
      </c>
      <c r="H20" s="279"/>
    </row>
    <row r="21" spans="1:8" ht="30" customHeight="1">
      <c r="A21" s="284">
        <f t="shared" si="3"/>
        <v>45925</v>
      </c>
      <c r="B21" s="285">
        <f t="shared" si="1"/>
        <v>45925</v>
      </c>
      <c r="C21" s="279" t="s">
        <v>63</v>
      </c>
      <c r="D21" s="323" t="s">
        <v>213</v>
      </c>
      <c r="E21" s="279" t="s">
        <v>137</v>
      </c>
      <c r="F21" s="279" t="s">
        <v>5</v>
      </c>
      <c r="G21" s="279" t="s">
        <v>194</v>
      </c>
      <c r="H21" s="279" t="s">
        <v>135</v>
      </c>
    </row>
    <row r="22" spans="1:8" ht="30" customHeight="1" thickBot="1">
      <c r="A22" s="296">
        <f>A21+1</f>
        <v>45926</v>
      </c>
      <c r="B22" s="292">
        <f t="shared" si="1"/>
        <v>45926</v>
      </c>
      <c r="C22" s="290" t="s">
        <v>204</v>
      </c>
      <c r="D22" s="325" t="s">
        <v>208</v>
      </c>
      <c r="E22" s="290" t="s">
        <v>206</v>
      </c>
      <c r="F22" s="290" t="s">
        <v>5</v>
      </c>
      <c r="G22" s="290" t="s">
        <v>205</v>
      </c>
      <c r="H22" s="290"/>
    </row>
    <row r="23" spans="1:8" ht="30" customHeight="1">
      <c r="A23" s="284">
        <v>45930</v>
      </c>
      <c r="B23" s="285">
        <f t="shared" ref="B23" si="4">A23</f>
        <v>45930</v>
      </c>
      <c r="C23" s="294"/>
      <c r="D23" s="294" t="s">
        <v>221</v>
      </c>
      <c r="E23" s="279" t="s">
        <v>222</v>
      </c>
      <c r="F23" s="294" t="s">
        <v>223</v>
      </c>
      <c r="G23" s="294" t="s">
        <v>224</v>
      </c>
      <c r="H23" s="279" t="s">
        <v>89</v>
      </c>
    </row>
    <row r="24" spans="1:8" s="30" customFormat="1" ht="26.25" customHeight="1">
      <c r="A24" s="299" t="s">
        <v>17</v>
      </c>
      <c r="B24" s="28"/>
      <c r="C24" s="328" t="s">
        <v>18</v>
      </c>
      <c r="D24" s="328"/>
      <c r="E24" s="29"/>
      <c r="F24" s="299" t="s">
        <v>19</v>
      </c>
      <c r="H24" s="300" t="s">
        <v>20</v>
      </c>
    </row>
    <row r="27" spans="1:8">
      <c r="A27" s="26"/>
    </row>
    <row r="32" spans="1:8">
      <c r="A32" s="26"/>
      <c r="B32" s="26"/>
      <c r="H32" s="26"/>
    </row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</sheetData>
  <mergeCells count="3">
    <mergeCell ref="C24:D24"/>
    <mergeCell ref="A1:D1"/>
    <mergeCell ref="G1:H1"/>
  </mergeCells>
  <phoneticPr fontId="22" type="noConversion"/>
  <pageMargins left="0.39370078740157483" right="0.39370078740157483" top="0.39370078740157483" bottom="0.3937007874015748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54"/>
  <sheetViews>
    <sheetView view="pageBreakPreview" topLeftCell="A4" zoomScale="55" zoomScaleSheetLayoutView="55" workbookViewId="0">
      <selection activeCell="R33" sqref="R33"/>
    </sheetView>
  </sheetViews>
  <sheetFormatPr defaultColWidth="8.88671875" defaultRowHeight="18"/>
  <cols>
    <col min="1" max="1" width="6.6640625" style="214" customWidth="1"/>
    <col min="2" max="2" width="9.44140625" style="35" customWidth="1"/>
    <col min="3" max="3" width="10.6640625" style="34" customWidth="1"/>
    <col min="4" max="4" width="11.6640625" style="34" customWidth="1"/>
    <col min="5" max="5" width="10.6640625" style="34" customWidth="1"/>
    <col min="6" max="6" width="10.6640625" style="35" customWidth="1"/>
    <col min="7" max="7" width="5.44140625" style="30" hidden="1" customWidth="1"/>
    <col min="8" max="8" width="10.109375" style="28" hidden="1" customWidth="1"/>
    <col min="9" max="10" width="6.6640625" style="28" hidden="1" customWidth="1"/>
    <col min="11" max="11" width="9.77734375" style="35" customWidth="1"/>
    <col min="12" max="12" width="10.6640625" style="34" customWidth="1"/>
    <col min="13" max="13" width="11.6640625" style="210" customWidth="1"/>
    <col min="14" max="14" width="10.6640625" style="34" customWidth="1"/>
    <col min="15" max="15" width="10.6640625" style="35" customWidth="1"/>
    <col min="16" max="16" width="9.77734375" style="35" customWidth="1"/>
    <col min="17" max="17" width="10.6640625" style="34" customWidth="1"/>
    <col min="18" max="18" width="11.6640625" style="210" customWidth="1"/>
    <col min="19" max="19" width="10.6640625" style="34" customWidth="1"/>
    <col min="20" max="20" width="10.6640625" style="35" customWidth="1"/>
    <col min="21" max="21" width="5.44140625" style="30" hidden="1" customWidth="1"/>
    <col min="22" max="22" width="5.77734375" style="28" hidden="1" customWidth="1"/>
    <col min="23" max="24" width="6.6640625" style="28" hidden="1" customWidth="1"/>
    <col min="25" max="25" width="8.88671875" style="211" customWidth="1"/>
    <col min="26" max="26" width="10.6640625" style="214" customWidth="1"/>
    <col min="27" max="27" width="11.6640625" style="214" customWidth="1"/>
    <col min="28" max="29" width="10.6640625" style="211" customWidth="1"/>
    <col min="30" max="30" width="5.44140625" style="206" hidden="1" customWidth="1"/>
    <col min="31" max="31" width="5.77734375" style="207" hidden="1" customWidth="1"/>
    <col min="32" max="33" width="6.6640625" style="207" hidden="1" customWidth="1"/>
    <col min="34" max="34" width="8.77734375" style="211" customWidth="1"/>
    <col min="35" max="35" width="10.6640625" style="214" customWidth="1"/>
    <col min="36" max="36" width="11.6640625" style="214" customWidth="1"/>
    <col min="37" max="38" width="10.6640625" style="211" customWidth="1"/>
    <col min="39" max="39" width="5.44140625" style="206" hidden="1" customWidth="1"/>
    <col min="40" max="40" width="5.77734375" style="207" hidden="1" customWidth="1"/>
    <col min="41" max="42" width="6.6640625" style="207" hidden="1" customWidth="1"/>
    <col min="43" max="43" width="8.6640625" style="211" customWidth="1"/>
    <col min="44" max="45" width="10.6640625" style="214" customWidth="1"/>
    <col min="46" max="47" width="10.6640625" style="211" customWidth="1"/>
    <col min="48" max="48" width="5.44140625" style="206" hidden="1" customWidth="1"/>
    <col min="49" max="49" width="5.77734375" style="207" hidden="1" customWidth="1"/>
    <col min="50" max="50" width="7.44140625" style="207" hidden="1" customWidth="1"/>
    <col min="51" max="51" width="6.6640625" style="207" hidden="1" customWidth="1"/>
    <col min="52" max="16384" width="8.88671875" style="203"/>
  </cols>
  <sheetData>
    <row r="1" spans="1:51" s="32" customFormat="1" ht="36" customHeight="1">
      <c r="A1" s="357" t="s">
        <v>230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</row>
    <row r="2" spans="1:51" s="34" customFormat="1" ht="18.600000000000001" thickBot="1">
      <c r="A2" s="33" t="s">
        <v>240</v>
      </c>
      <c r="C2" s="318"/>
      <c r="D2" s="318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S2" s="35"/>
      <c r="U2" s="36"/>
      <c r="V2" s="36"/>
      <c r="W2" s="36"/>
      <c r="X2" s="36"/>
      <c r="AB2" s="35"/>
      <c r="AD2" s="36"/>
      <c r="AE2" s="36"/>
      <c r="AF2" s="36"/>
      <c r="AP2" s="34" t="s">
        <v>21</v>
      </c>
      <c r="AY2" s="36"/>
    </row>
    <row r="3" spans="1:51" s="34" customFormat="1" ht="31.5" customHeight="1">
      <c r="A3" s="37" t="s">
        <v>22</v>
      </c>
      <c r="B3" s="364">
        <f>萬新月菜單!A3</f>
        <v>45901</v>
      </c>
      <c r="C3" s="365"/>
      <c r="D3" s="361">
        <f>B3</f>
        <v>45901</v>
      </c>
      <c r="E3" s="362"/>
      <c r="F3" s="363"/>
      <c r="G3" s="38"/>
      <c r="H3" s="38"/>
      <c r="I3" s="38"/>
      <c r="J3" s="38"/>
      <c r="K3" s="364">
        <f>萬新月菜單!A4</f>
        <v>45902</v>
      </c>
      <c r="L3" s="365"/>
      <c r="M3" s="361">
        <f>K3</f>
        <v>45902</v>
      </c>
      <c r="N3" s="362"/>
      <c r="O3" s="363"/>
      <c r="P3" s="364">
        <f>萬新月菜單!A5</f>
        <v>45903</v>
      </c>
      <c r="Q3" s="365"/>
      <c r="R3" s="361">
        <f>P3</f>
        <v>45903</v>
      </c>
      <c r="S3" s="362"/>
      <c r="T3" s="363"/>
      <c r="U3" s="38"/>
      <c r="V3" s="38"/>
      <c r="W3" s="38"/>
      <c r="X3" s="38"/>
      <c r="Y3" s="364">
        <f>P3+1</f>
        <v>45904</v>
      </c>
      <c r="Z3" s="365"/>
      <c r="AA3" s="361">
        <f>Y3</f>
        <v>45904</v>
      </c>
      <c r="AB3" s="362"/>
      <c r="AC3" s="363"/>
      <c r="AD3" s="38"/>
      <c r="AE3" s="38"/>
      <c r="AF3" s="38"/>
      <c r="AG3" s="38"/>
      <c r="AH3" s="364">
        <f>Y3+1</f>
        <v>45905</v>
      </c>
      <c r="AI3" s="365"/>
      <c r="AJ3" s="361">
        <f>AH3</f>
        <v>45905</v>
      </c>
      <c r="AK3" s="362"/>
      <c r="AL3" s="363"/>
      <c r="AM3" s="38"/>
      <c r="AN3" s="38"/>
      <c r="AO3" s="38"/>
      <c r="AP3" s="38"/>
      <c r="AQ3" s="355"/>
      <c r="AR3" s="355"/>
      <c r="AS3" s="356"/>
      <c r="AT3" s="356"/>
      <c r="AU3" s="356"/>
      <c r="AV3" s="38"/>
      <c r="AW3" s="38"/>
      <c r="AX3" s="38"/>
      <c r="AY3" s="40"/>
    </row>
    <row r="4" spans="1:51" s="56" customFormat="1" ht="36">
      <c r="A4" s="41" t="s">
        <v>23</v>
      </c>
      <c r="B4" s="45" t="s">
        <v>24</v>
      </c>
      <c r="C4" s="46" t="s">
        <v>25</v>
      </c>
      <c r="D4" s="47" t="s">
        <v>26</v>
      </c>
      <c r="E4" s="47" t="s">
        <v>27</v>
      </c>
      <c r="F4" s="48"/>
      <c r="G4" s="42" t="s">
        <v>28</v>
      </c>
      <c r="H4" s="43" t="s">
        <v>29</v>
      </c>
      <c r="I4" s="43" t="s">
        <v>30</v>
      </c>
      <c r="J4" s="44" t="s">
        <v>31</v>
      </c>
      <c r="K4" s="45" t="s">
        <v>24</v>
      </c>
      <c r="L4" s="46" t="s">
        <v>25</v>
      </c>
      <c r="M4" s="47" t="s">
        <v>26</v>
      </c>
      <c r="N4" s="47" t="s">
        <v>27</v>
      </c>
      <c r="O4" s="48"/>
      <c r="P4" s="45" t="s">
        <v>24</v>
      </c>
      <c r="Q4" s="46" t="s">
        <v>25</v>
      </c>
      <c r="R4" s="47" t="s">
        <v>26</v>
      </c>
      <c r="S4" s="47" t="s">
        <v>27</v>
      </c>
      <c r="T4" s="48"/>
      <c r="U4" s="42" t="s">
        <v>28</v>
      </c>
      <c r="V4" s="43" t="s">
        <v>29</v>
      </c>
      <c r="W4" s="43" t="s">
        <v>30</v>
      </c>
      <c r="X4" s="44" t="s">
        <v>31</v>
      </c>
      <c r="Y4" s="45" t="s">
        <v>24</v>
      </c>
      <c r="Z4" s="46" t="s">
        <v>25</v>
      </c>
      <c r="AA4" s="47" t="s">
        <v>26</v>
      </c>
      <c r="AB4" s="47" t="s">
        <v>27</v>
      </c>
      <c r="AC4" s="48"/>
      <c r="AD4" s="49" t="s">
        <v>28</v>
      </c>
      <c r="AE4" s="50" t="s">
        <v>29</v>
      </c>
      <c r="AF4" s="50" t="s">
        <v>30</v>
      </c>
      <c r="AG4" s="51" t="s">
        <v>31</v>
      </c>
      <c r="AH4" s="45" t="s">
        <v>24</v>
      </c>
      <c r="AI4" s="46" t="s">
        <v>25</v>
      </c>
      <c r="AJ4" s="47" t="s">
        <v>26</v>
      </c>
      <c r="AK4" s="47" t="s">
        <v>27</v>
      </c>
      <c r="AL4" s="48"/>
      <c r="AM4" s="49" t="s">
        <v>28</v>
      </c>
      <c r="AN4" s="50" t="s">
        <v>29</v>
      </c>
      <c r="AO4" s="50" t="s">
        <v>30</v>
      </c>
      <c r="AP4" s="51" t="s">
        <v>31</v>
      </c>
      <c r="AQ4" s="52"/>
      <c r="AR4" s="53"/>
      <c r="AS4" s="52"/>
      <c r="AT4" s="52"/>
      <c r="AU4" s="53"/>
      <c r="AV4" s="49" t="s">
        <v>28</v>
      </c>
      <c r="AW4" s="50" t="s">
        <v>29</v>
      </c>
      <c r="AX4" s="50" t="s">
        <v>30</v>
      </c>
      <c r="AY4" s="55" t="s">
        <v>31</v>
      </c>
    </row>
    <row r="5" spans="1:51" s="56" customFormat="1" ht="30" customHeight="1">
      <c r="A5" s="358" t="s">
        <v>0</v>
      </c>
      <c r="B5" s="331" t="str">
        <f>萬新月菜單!C3</f>
        <v>白米飯</v>
      </c>
      <c r="C5" s="46" t="s">
        <v>66</v>
      </c>
      <c r="D5" s="46">
        <v>110</v>
      </c>
      <c r="E5" s="71">
        <f>D5*330/1000</f>
        <v>36.299999999999997</v>
      </c>
      <c r="F5" s="89"/>
      <c r="G5" s="57"/>
      <c r="H5" s="43"/>
      <c r="I5" s="43"/>
      <c r="J5" s="44"/>
      <c r="K5" s="331" t="str">
        <f>萬新月菜單!D4</f>
        <v>大 滷 麵</v>
      </c>
      <c r="L5" s="58" t="s">
        <v>50</v>
      </c>
      <c r="M5" s="46">
        <v>165</v>
      </c>
      <c r="N5" s="71">
        <f t="shared" ref="N5:N14" si="0">M5*330/1000</f>
        <v>54.45</v>
      </c>
      <c r="O5" s="48"/>
      <c r="P5" s="331" t="str">
        <f>萬新月菜單!C5</f>
        <v>胚芽米飯</v>
      </c>
      <c r="Q5" s="46" t="s">
        <v>53</v>
      </c>
      <c r="R5" s="46">
        <v>93</v>
      </c>
      <c r="S5" s="71">
        <f t="shared" ref="S5:S6" si="1">R5*330/1000</f>
        <v>30.69</v>
      </c>
      <c r="T5" s="48"/>
      <c r="U5" s="57"/>
      <c r="V5" s="43"/>
      <c r="W5" s="43"/>
      <c r="X5" s="44"/>
      <c r="Y5" s="331" t="str">
        <f>萬新月菜單!C6</f>
        <v>芝麻米飯</v>
      </c>
      <c r="Z5" s="46" t="s">
        <v>53</v>
      </c>
      <c r="AA5" s="46">
        <v>110</v>
      </c>
      <c r="AB5" s="71">
        <f t="shared" ref="AB5" si="2">AA5*330/1000</f>
        <v>36.299999999999997</v>
      </c>
      <c r="AC5" s="48"/>
      <c r="AD5" s="57"/>
      <c r="AE5" s="43"/>
      <c r="AF5" s="43"/>
      <c r="AG5" s="44"/>
      <c r="AH5" s="331" t="str">
        <f>萬新月菜單!C7</f>
        <v>燕麥米飯</v>
      </c>
      <c r="AI5" s="46" t="s">
        <v>53</v>
      </c>
      <c r="AJ5" s="46">
        <v>93</v>
      </c>
      <c r="AK5" s="71">
        <f t="shared" ref="AK5:AK6" si="3">AJ5*330/1000</f>
        <v>30.69</v>
      </c>
      <c r="AL5" s="48"/>
      <c r="AM5" s="221"/>
      <c r="AN5" s="43"/>
      <c r="AO5" s="43"/>
      <c r="AP5" s="44"/>
      <c r="AQ5" s="353"/>
      <c r="AR5" s="29"/>
      <c r="AS5" s="204"/>
      <c r="AT5" s="222"/>
      <c r="AU5" s="53"/>
      <c r="AV5" s="57">
        <v>0.66818181818181821</v>
      </c>
      <c r="AW5" s="43"/>
      <c r="AX5" s="43"/>
      <c r="AY5" s="64"/>
    </row>
    <row r="6" spans="1:51" s="56" customFormat="1" ht="30" customHeight="1">
      <c r="A6" s="359"/>
      <c r="B6" s="332"/>
      <c r="C6" s="46"/>
      <c r="D6" s="46"/>
      <c r="E6" s="46"/>
      <c r="F6" s="89"/>
      <c r="G6" s="57"/>
      <c r="H6" s="65"/>
      <c r="I6" s="66"/>
      <c r="J6" s="67"/>
      <c r="K6" s="332"/>
      <c r="L6" s="58" t="s">
        <v>114</v>
      </c>
      <c r="M6" s="46">
        <v>35</v>
      </c>
      <c r="N6" s="71">
        <f t="shared" si="0"/>
        <v>11.55</v>
      </c>
      <c r="O6" s="48"/>
      <c r="P6" s="332"/>
      <c r="Q6" s="46" t="s">
        <v>52</v>
      </c>
      <c r="R6" s="46">
        <v>17</v>
      </c>
      <c r="S6" s="71">
        <f t="shared" si="1"/>
        <v>5.61</v>
      </c>
      <c r="T6" s="48"/>
      <c r="U6" s="57"/>
      <c r="V6" s="65"/>
      <c r="W6" s="66"/>
      <c r="X6" s="67"/>
      <c r="Y6" s="332"/>
      <c r="Z6" s="46" t="s">
        <v>131</v>
      </c>
      <c r="AA6" s="46">
        <v>1</v>
      </c>
      <c r="AB6" s="46">
        <v>1</v>
      </c>
      <c r="AC6" s="48"/>
      <c r="AD6" s="57"/>
      <c r="AE6" s="65"/>
      <c r="AF6" s="66"/>
      <c r="AG6" s="67"/>
      <c r="AH6" s="332"/>
      <c r="AI6" s="46" t="s">
        <v>75</v>
      </c>
      <c r="AJ6" s="46">
        <v>17</v>
      </c>
      <c r="AK6" s="71">
        <f t="shared" si="3"/>
        <v>5.61</v>
      </c>
      <c r="AL6" s="48"/>
      <c r="AM6" s="221"/>
      <c r="AN6" s="223"/>
      <c r="AO6" s="224"/>
      <c r="AP6" s="225"/>
      <c r="AQ6" s="353"/>
      <c r="AR6" s="29"/>
      <c r="AS6" s="204"/>
      <c r="AT6" s="222"/>
      <c r="AU6" s="53"/>
      <c r="AV6" s="57">
        <v>4.1045454545454545</v>
      </c>
      <c r="AW6" s="65"/>
      <c r="AX6" s="66"/>
      <c r="AY6" s="69"/>
    </row>
    <row r="7" spans="1:51" s="56" customFormat="1" ht="30" customHeight="1">
      <c r="A7" s="359"/>
      <c r="B7" s="332"/>
      <c r="C7" s="46"/>
      <c r="D7" s="46"/>
      <c r="E7" s="46"/>
      <c r="F7" s="89"/>
      <c r="G7" s="42"/>
      <c r="H7" s="43"/>
      <c r="I7" s="43"/>
      <c r="J7" s="44"/>
      <c r="K7" s="332"/>
      <c r="L7" s="58" t="s">
        <v>68</v>
      </c>
      <c r="M7" s="46">
        <v>25</v>
      </c>
      <c r="N7" s="71">
        <f t="shared" si="0"/>
        <v>8.25</v>
      </c>
      <c r="O7" s="48"/>
      <c r="P7" s="332"/>
      <c r="Q7" s="46"/>
      <c r="R7" s="46"/>
      <c r="S7" s="46"/>
      <c r="T7" s="48"/>
      <c r="U7" s="42"/>
      <c r="V7" s="43"/>
      <c r="W7" s="66"/>
      <c r="X7" s="44"/>
      <c r="Y7" s="332"/>
      <c r="Z7" s="46"/>
      <c r="AA7" s="46"/>
      <c r="AB7" s="46"/>
      <c r="AC7" s="48"/>
      <c r="AD7" s="57"/>
      <c r="AE7" s="43"/>
      <c r="AF7" s="43"/>
      <c r="AG7" s="44"/>
      <c r="AH7" s="332"/>
      <c r="AI7" s="46"/>
      <c r="AJ7" s="46"/>
      <c r="AK7" s="46"/>
      <c r="AL7" s="48"/>
      <c r="AM7" s="226"/>
      <c r="AN7" s="223"/>
      <c r="AO7" s="224"/>
      <c r="AP7" s="44"/>
      <c r="AQ7" s="353"/>
      <c r="AR7" s="29"/>
      <c r="AS7" s="204"/>
      <c r="AT7" s="222"/>
      <c r="AU7" s="53"/>
      <c r="AV7" s="42"/>
      <c r="AW7" s="43"/>
      <c r="AX7" s="43"/>
      <c r="AY7" s="64"/>
    </row>
    <row r="8" spans="1:51" s="56" customFormat="1" ht="30" customHeight="1">
      <c r="A8" s="360"/>
      <c r="B8" s="333"/>
      <c r="C8" s="46"/>
      <c r="D8" s="46"/>
      <c r="E8" s="46"/>
      <c r="F8" s="89"/>
      <c r="G8" s="73"/>
      <c r="H8" s="65"/>
      <c r="I8" s="66"/>
      <c r="J8" s="67"/>
      <c r="K8" s="332"/>
      <c r="L8" s="75" t="s">
        <v>175</v>
      </c>
      <c r="M8" s="46">
        <v>10</v>
      </c>
      <c r="N8" s="71">
        <f t="shared" si="0"/>
        <v>3.3</v>
      </c>
      <c r="O8" s="48"/>
      <c r="P8" s="333"/>
      <c r="Q8" s="46"/>
      <c r="R8" s="46"/>
      <c r="S8" s="46"/>
      <c r="T8" s="48"/>
      <c r="U8" s="73"/>
      <c r="V8" s="74"/>
      <c r="W8" s="66"/>
      <c r="X8" s="67"/>
      <c r="Y8" s="333"/>
      <c r="Z8" s="46"/>
      <c r="AA8" s="46"/>
      <c r="AB8" s="46"/>
      <c r="AC8" s="76"/>
      <c r="AD8" s="77"/>
      <c r="AE8" s="75"/>
      <c r="AF8" s="66"/>
      <c r="AG8" s="78"/>
      <c r="AH8" s="333"/>
      <c r="AI8" s="46"/>
      <c r="AJ8" s="46"/>
      <c r="AK8" s="46"/>
      <c r="AL8" s="48"/>
      <c r="AM8" s="226"/>
      <c r="AN8" s="223"/>
      <c r="AO8" s="224"/>
      <c r="AP8" s="227"/>
      <c r="AQ8" s="353"/>
      <c r="AR8" s="29"/>
      <c r="AS8" s="204"/>
      <c r="AT8" s="222"/>
      <c r="AU8" s="53"/>
      <c r="AV8" s="80"/>
      <c r="AW8" s="81"/>
      <c r="AX8" s="82"/>
      <c r="AY8" s="83"/>
    </row>
    <row r="9" spans="1:51" s="56" customFormat="1" ht="30" customHeight="1">
      <c r="A9" s="349" t="s">
        <v>4</v>
      </c>
      <c r="B9" s="336" t="str">
        <f>萬新月菜單!D3</f>
        <v>家常滷肉燥</v>
      </c>
      <c r="C9" s="46" t="s">
        <v>77</v>
      </c>
      <c r="D9" s="46">
        <v>45</v>
      </c>
      <c r="E9" s="71">
        <f t="shared" ref="E9:E11" si="4">D9*330/1000</f>
        <v>14.85</v>
      </c>
      <c r="F9" s="48"/>
      <c r="G9" s="57"/>
      <c r="H9" s="65"/>
      <c r="I9" s="66"/>
      <c r="J9" s="67"/>
      <c r="K9" s="332"/>
      <c r="L9" s="75" t="s">
        <v>32</v>
      </c>
      <c r="M9" s="46">
        <v>30</v>
      </c>
      <c r="N9" s="71">
        <f t="shared" si="0"/>
        <v>9.9</v>
      </c>
      <c r="O9" s="48"/>
      <c r="P9" s="336" t="str">
        <f>萬新月菜單!D5</f>
        <v>黑胡椒雞丁</v>
      </c>
      <c r="Q9" s="46" t="s">
        <v>86</v>
      </c>
      <c r="R9" s="46">
        <v>80</v>
      </c>
      <c r="S9" s="71">
        <f t="shared" ref="S9:S10" si="5">R9*330/1000</f>
        <v>26.4</v>
      </c>
      <c r="T9" s="48"/>
      <c r="U9" s="57"/>
      <c r="V9" s="65"/>
      <c r="W9" s="66"/>
      <c r="X9" s="67"/>
      <c r="Y9" s="332" t="str">
        <f>萬新月菜單!D6</f>
        <v>田園鮮蔬豬柳</v>
      </c>
      <c r="Z9" s="46" t="s">
        <v>97</v>
      </c>
      <c r="AA9" s="46">
        <v>70</v>
      </c>
      <c r="AB9" s="71">
        <f t="shared" ref="AB9:AB11" si="6">AA9*330/1000</f>
        <v>23.1</v>
      </c>
      <c r="AC9" s="48"/>
      <c r="AD9" s="57"/>
      <c r="AE9" s="65"/>
      <c r="AF9" s="66"/>
      <c r="AG9" s="67"/>
      <c r="AH9" s="336" t="str">
        <f>萬新月菜單!D7</f>
        <v>三 杯 雞</v>
      </c>
      <c r="AI9" s="46" t="s">
        <v>86</v>
      </c>
      <c r="AJ9" s="46">
        <v>110</v>
      </c>
      <c r="AK9" s="71">
        <f t="shared" ref="AK9" si="7">AJ9*330/1000</f>
        <v>36.299999999999997</v>
      </c>
      <c r="AL9" s="48"/>
      <c r="AM9" s="221"/>
      <c r="AN9" s="223"/>
      <c r="AO9" s="224"/>
      <c r="AP9" s="225"/>
      <c r="AQ9" s="354"/>
      <c r="AR9" s="29"/>
      <c r="AS9" s="204"/>
      <c r="AT9" s="222"/>
      <c r="AU9" s="53"/>
      <c r="AV9" s="57"/>
      <c r="AW9" s="65">
        <v>2.290909090909091</v>
      </c>
      <c r="AX9" s="66"/>
      <c r="AY9" s="69"/>
    </row>
    <row r="10" spans="1:51" s="56" customFormat="1" ht="30" customHeight="1">
      <c r="A10" s="350"/>
      <c r="B10" s="337"/>
      <c r="C10" s="46" t="s">
        <v>70</v>
      </c>
      <c r="D10" s="46">
        <v>25</v>
      </c>
      <c r="E10" s="71">
        <f t="shared" si="4"/>
        <v>8.25</v>
      </c>
      <c r="F10" s="48"/>
      <c r="G10" s="73"/>
      <c r="H10" s="65"/>
      <c r="I10" s="66"/>
      <c r="J10" s="67"/>
      <c r="K10" s="332"/>
      <c r="L10" s="58" t="s">
        <v>73</v>
      </c>
      <c r="M10" s="46">
        <v>15</v>
      </c>
      <c r="N10" s="71">
        <f t="shared" si="0"/>
        <v>4.95</v>
      </c>
      <c r="O10" s="48"/>
      <c r="P10" s="337"/>
      <c r="Q10" s="46" t="s">
        <v>32</v>
      </c>
      <c r="R10" s="46">
        <v>45</v>
      </c>
      <c r="S10" s="71">
        <f t="shared" si="5"/>
        <v>14.85</v>
      </c>
      <c r="T10" s="48"/>
      <c r="U10" s="57"/>
      <c r="V10" s="74"/>
      <c r="W10" s="66"/>
      <c r="X10" s="67"/>
      <c r="Y10" s="332"/>
      <c r="Z10" s="46" t="s">
        <v>72</v>
      </c>
      <c r="AA10" s="46">
        <v>35</v>
      </c>
      <c r="AB10" s="71">
        <f t="shared" si="6"/>
        <v>11.55</v>
      </c>
      <c r="AC10" s="48"/>
      <c r="AD10" s="73"/>
      <c r="AE10" s="65"/>
      <c r="AF10" s="66"/>
      <c r="AG10" s="67"/>
      <c r="AH10" s="337"/>
      <c r="AI10" s="46" t="s">
        <v>198</v>
      </c>
      <c r="AJ10" s="46">
        <v>1</v>
      </c>
      <c r="AK10" s="46">
        <v>1</v>
      </c>
      <c r="AL10" s="48"/>
      <c r="AM10" s="226"/>
      <c r="AN10" s="223"/>
      <c r="AO10" s="224"/>
      <c r="AP10" s="225"/>
      <c r="AQ10" s="354"/>
      <c r="AR10" s="29"/>
      <c r="AS10" s="204"/>
      <c r="AT10" s="222"/>
      <c r="AU10" s="53"/>
      <c r="AV10" s="73"/>
      <c r="AW10" s="65"/>
      <c r="AX10" s="66"/>
      <c r="AY10" s="69">
        <v>0.98181818181818181</v>
      </c>
    </row>
    <row r="11" spans="1:51" s="56" customFormat="1" ht="30" customHeight="1">
      <c r="A11" s="350"/>
      <c r="B11" s="337"/>
      <c r="C11" s="46" t="s">
        <v>71</v>
      </c>
      <c r="D11" s="46">
        <v>35</v>
      </c>
      <c r="E11" s="71">
        <f t="shared" si="4"/>
        <v>11.55</v>
      </c>
      <c r="F11" s="89"/>
      <c r="G11" s="57"/>
      <c r="H11" s="65"/>
      <c r="I11" s="66"/>
      <c r="J11" s="67"/>
      <c r="K11" s="332"/>
      <c r="L11" s="58" t="s">
        <v>72</v>
      </c>
      <c r="M11" s="46">
        <v>100</v>
      </c>
      <c r="N11" s="71">
        <f t="shared" si="0"/>
        <v>33</v>
      </c>
      <c r="O11" s="48"/>
      <c r="P11" s="337"/>
      <c r="Q11" s="320" t="s">
        <v>177</v>
      </c>
      <c r="R11" s="46">
        <v>1</v>
      </c>
      <c r="S11" s="71">
        <v>1</v>
      </c>
      <c r="T11" s="48"/>
      <c r="U11" s="57"/>
      <c r="V11" s="65"/>
      <c r="W11" s="66"/>
      <c r="X11" s="67"/>
      <c r="Y11" s="332"/>
      <c r="Z11" s="46" t="s">
        <v>56</v>
      </c>
      <c r="AA11" s="46">
        <v>15</v>
      </c>
      <c r="AB11" s="71">
        <f t="shared" si="6"/>
        <v>4.95</v>
      </c>
      <c r="AC11" s="48"/>
      <c r="AD11" s="57"/>
      <c r="AE11" s="65"/>
      <c r="AF11" s="66"/>
      <c r="AG11" s="67"/>
      <c r="AH11" s="337"/>
      <c r="AI11" s="46" t="s">
        <v>199</v>
      </c>
      <c r="AJ11" s="46">
        <v>1</v>
      </c>
      <c r="AK11" s="46">
        <v>1</v>
      </c>
      <c r="AL11" s="48"/>
      <c r="AM11" s="221"/>
      <c r="AN11" s="223"/>
      <c r="AO11" s="224"/>
      <c r="AP11" s="225"/>
      <c r="AQ11" s="354"/>
      <c r="AR11" s="29"/>
      <c r="AS11" s="204"/>
      <c r="AT11" s="222"/>
      <c r="AU11" s="53"/>
      <c r="AV11" s="57">
        <v>0.27272727272727271</v>
      </c>
      <c r="AW11" s="65"/>
      <c r="AX11" s="66"/>
      <c r="AY11" s="69"/>
    </row>
    <row r="12" spans="1:51" s="56" customFormat="1" ht="30" customHeight="1">
      <c r="A12" s="350"/>
      <c r="B12" s="337"/>
      <c r="C12" s="46"/>
      <c r="D12" s="46"/>
      <c r="E12" s="46"/>
      <c r="F12" s="89"/>
      <c r="G12" s="57"/>
      <c r="H12" s="65"/>
      <c r="I12" s="66"/>
      <c r="J12" s="67"/>
      <c r="K12" s="332"/>
      <c r="L12" s="58" t="s">
        <v>36</v>
      </c>
      <c r="M12" s="46">
        <v>10</v>
      </c>
      <c r="N12" s="71">
        <f t="shared" si="0"/>
        <v>3.3</v>
      </c>
      <c r="O12" s="48"/>
      <c r="P12" s="337"/>
      <c r="Q12" s="46"/>
      <c r="R12" s="46"/>
      <c r="S12" s="46"/>
      <c r="T12" s="48"/>
      <c r="U12" s="57"/>
      <c r="V12" s="65"/>
      <c r="W12" s="66"/>
      <c r="X12" s="67"/>
      <c r="Y12" s="332"/>
      <c r="Z12" s="46"/>
      <c r="AA12" s="46"/>
      <c r="AB12" s="46"/>
      <c r="AC12" s="48"/>
      <c r="AD12" s="80"/>
      <c r="AE12" s="81"/>
      <c r="AF12" s="66"/>
      <c r="AG12" s="67"/>
      <c r="AH12" s="337"/>
      <c r="AI12" s="46"/>
      <c r="AJ12" s="46"/>
      <c r="AK12" s="46"/>
      <c r="AL12" s="48"/>
      <c r="AM12" s="221"/>
      <c r="AN12" s="223"/>
      <c r="AO12" s="224"/>
      <c r="AP12" s="225"/>
      <c r="AQ12" s="354"/>
      <c r="AR12" s="29"/>
      <c r="AS12" s="204"/>
      <c r="AT12" s="222"/>
      <c r="AU12" s="53"/>
      <c r="AV12" s="57"/>
      <c r="AW12" s="65"/>
      <c r="AX12" s="66"/>
      <c r="AY12" s="69"/>
    </row>
    <row r="13" spans="1:51" s="56" customFormat="1" ht="30" customHeight="1">
      <c r="A13" s="350"/>
      <c r="B13" s="337"/>
      <c r="C13" s="46"/>
      <c r="D13" s="46"/>
      <c r="E13" s="46"/>
      <c r="F13" s="89"/>
      <c r="G13" s="57"/>
      <c r="H13" s="65"/>
      <c r="I13" s="66"/>
      <c r="J13" s="67"/>
      <c r="K13" s="332"/>
      <c r="L13" s="58" t="s">
        <v>176</v>
      </c>
      <c r="M13" s="46">
        <v>10</v>
      </c>
      <c r="N13" s="71">
        <f t="shared" si="0"/>
        <v>3.3</v>
      </c>
      <c r="O13" s="48"/>
      <c r="P13" s="337"/>
      <c r="Q13" s="46"/>
      <c r="R13" s="46"/>
      <c r="S13" s="46"/>
      <c r="T13" s="48"/>
      <c r="U13" s="57"/>
      <c r="V13" s="65"/>
      <c r="W13" s="66"/>
      <c r="X13" s="67"/>
      <c r="Y13" s="332"/>
      <c r="Z13" s="46"/>
      <c r="AA13" s="46"/>
      <c r="AB13" s="46"/>
      <c r="AC13" s="48"/>
      <c r="AD13" s="80"/>
      <c r="AE13" s="81"/>
      <c r="AF13" s="66"/>
      <c r="AG13" s="67"/>
      <c r="AH13" s="337"/>
      <c r="AI13" s="46"/>
      <c r="AJ13" s="46"/>
      <c r="AK13" s="46"/>
      <c r="AL13" s="48"/>
      <c r="AM13" s="221"/>
      <c r="AN13" s="223"/>
      <c r="AO13" s="224"/>
      <c r="AP13" s="225"/>
      <c r="AQ13" s="354"/>
      <c r="AR13" s="29"/>
      <c r="AS13" s="204"/>
      <c r="AT13" s="222"/>
      <c r="AU13" s="53"/>
      <c r="AV13" s="57"/>
      <c r="AW13" s="65"/>
      <c r="AX13" s="66"/>
      <c r="AY13" s="69"/>
    </row>
    <row r="14" spans="1:51" s="56" customFormat="1" ht="30" customHeight="1">
      <c r="A14" s="350"/>
      <c r="B14" s="337"/>
      <c r="C14" s="46"/>
      <c r="D14" s="46"/>
      <c r="E14" s="46"/>
      <c r="F14" s="89"/>
      <c r="G14" s="57"/>
      <c r="H14" s="65"/>
      <c r="I14" s="66"/>
      <c r="J14" s="67"/>
      <c r="K14" s="332"/>
      <c r="L14" s="58" t="s">
        <v>88</v>
      </c>
      <c r="M14" s="46">
        <v>10</v>
      </c>
      <c r="N14" s="71">
        <f t="shared" si="0"/>
        <v>3.3</v>
      </c>
      <c r="O14" s="48"/>
      <c r="P14" s="337"/>
      <c r="Q14" s="46"/>
      <c r="R14" s="46"/>
      <c r="S14" s="46"/>
      <c r="T14" s="48"/>
      <c r="U14" s="57"/>
      <c r="V14" s="65"/>
      <c r="W14" s="66"/>
      <c r="X14" s="67"/>
      <c r="Y14" s="332"/>
      <c r="Z14" s="46"/>
      <c r="AA14" s="46"/>
      <c r="AB14" s="46"/>
      <c r="AC14" s="48"/>
      <c r="AD14" s="80"/>
      <c r="AE14" s="81"/>
      <c r="AF14" s="66"/>
      <c r="AG14" s="67"/>
      <c r="AH14" s="337"/>
      <c r="AI14" s="46"/>
      <c r="AJ14" s="46"/>
      <c r="AK14" s="46"/>
      <c r="AL14" s="48"/>
      <c r="AM14" s="221"/>
      <c r="AN14" s="223"/>
      <c r="AO14" s="224"/>
      <c r="AP14" s="225"/>
      <c r="AQ14" s="354"/>
      <c r="AR14" s="29"/>
      <c r="AS14" s="204"/>
      <c r="AT14" s="222"/>
      <c r="AU14" s="53"/>
      <c r="AV14" s="57"/>
      <c r="AW14" s="65"/>
      <c r="AX14" s="66"/>
      <c r="AY14" s="69"/>
    </row>
    <row r="15" spans="1:51" s="56" customFormat="1" ht="30" customHeight="1">
      <c r="A15" s="350"/>
      <c r="B15" s="337"/>
      <c r="C15" s="46"/>
      <c r="D15" s="46"/>
      <c r="E15" s="46"/>
      <c r="F15" s="48"/>
      <c r="G15" s="57"/>
      <c r="H15" s="65"/>
      <c r="I15" s="66"/>
      <c r="J15" s="84"/>
      <c r="K15" s="333"/>
      <c r="L15" s="58"/>
      <c r="M15" s="46"/>
      <c r="N15" s="46"/>
      <c r="O15" s="48"/>
      <c r="P15" s="337"/>
      <c r="Q15" s="46"/>
      <c r="R15" s="46"/>
      <c r="S15" s="46"/>
      <c r="T15" s="48"/>
      <c r="U15" s="57"/>
      <c r="V15" s="65"/>
      <c r="W15" s="66"/>
      <c r="X15" s="84"/>
      <c r="Y15" s="333"/>
      <c r="Z15" s="46"/>
      <c r="AA15" s="46"/>
      <c r="AB15" s="46"/>
      <c r="AC15" s="48"/>
      <c r="AD15" s="57"/>
      <c r="AE15" s="81"/>
      <c r="AF15" s="81"/>
      <c r="AG15" s="85"/>
      <c r="AH15" s="337"/>
      <c r="AI15" s="46"/>
      <c r="AJ15" s="46"/>
      <c r="AK15" s="46"/>
      <c r="AL15" s="48"/>
      <c r="AM15" s="226"/>
      <c r="AN15" s="223"/>
      <c r="AO15" s="224"/>
      <c r="AP15" s="228"/>
      <c r="AQ15" s="354"/>
      <c r="AS15" s="204"/>
      <c r="AT15" s="222"/>
      <c r="AU15" s="53"/>
      <c r="AV15" s="57"/>
      <c r="AW15" s="65"/>
      <c r="AX15" s="66">
        <v>0.45818181818181819</v>
      </c>
      <c r="AY15" s="87"/>
    </row>
    <row r="16" spans="1:51" s="56" customFormat="1" ht="30" customHeight="1">
      <c r="A16" s="349" t="s">
        <v>14</v>
      </c>
      <c r="B16" s="334" t="str">
        <f>萬新月菜單!E3</f>
        <v>紅蘿蔔炒蛋</v>
      </c>
      <c r="C16" s="46" t="s">
        <v>36</v>
      </c>
      <c r="D16" s="46">
        <v>28</v>
      </c>
      <c r="E16" s="71">
        <f t="shared" ref="E16:E17" si="8">D16*330/1000</f>
        <v>9.24</v>
      </c>
      <c r="F16" s="89"/>
      <c r="G16" s="57"/>
      <c r="H16" s="65"/>
      <c r="I16" s="65"/>
      <c r="J16" s="84"/>
      <c r="K16" s="334" t="str">
        <f>萬新月菜單!E4</f>
        <v>鹽 酥 雞</v>
      </c>
      <c r="L16" s="58" t="s">
        <v>86</v>
      </c>
      <c r="M16" s="46">
        <v>80</v>
      </c>
      <c r="N16" s="71">
        <f t="shared" ref="N16:N17" si="9">M16*330/1000</f>
        <v>26.4</v>
      </c>
      <c r="O16" s="48"/>
      <c r="P16" s="334" t="str">
        <f>萬新月菜單!E5</f>
        <v>毛豆拌豆干</v>
      </c>
      <c r="Q16" s="267" t="s">
        <v>119</v>
      </c>
      <c r="R16" s="46">
        <v>35</v>
      </c>
      <c r="S16" s="71">
        <f t="shared" ref="S16:S18" si="10">R16*330/1000</f>
        <v>11.55</v>
      </c>
      <c r="T16" s="48"/>
      <c r="U16" s="57"/>
      <c r="V16" s="65"/>
      <c r="W16" s="65"/>
      <c r="X16" s="84"/>
      <c r="Y16" s="336" t="str">
        <f>萬新月菜單!E6</f>
        <v>肉末玉米</v>
      </c>
      <c r="Z16" s="46" t="s">
        <v>77</v>
      </c>
      <c r="AA16" s="46">
        <v>20</v>
      </c>
      <c r="AB16" s="71">
        <f t="shared" ref="AB16:AB18" si="11">AA16*330/1000</f>
        <v>6.6</v>
      </c>
      <c r="AC16" s="48"/>
      <c r="AD16" s="88"/>
      <c r="AE16" s="81"/>
      <c r="AF16" s="81"/>
      <c r="AG16" s="85"/>
      <c r="AH16" s="334" t="str">
        <f>萬新月菜單!E7</f>
        <v>海茸炒肉絲</v>
      </c>
      <c r="AI16" s="46" t="s">
        <v>178</v>
      </c>
      <c r="AJ16" s="46">
        <v>40</v>
      </c>
      <c r="AK16" s="71">
        <f t="shared" ref="AK16:AK18" si="12">AJ16*330/1000</f>
        <v>13.2</v>
      </c>
      <c r="AL16" s="48"/>
      <c r="AM16" s="221"/>
      <c r="AN16" s="223"/>
      <c r="AO16" s="224"/>
      <c r="AP16" s="227"/>
      <c r="AQ16" s="354"/>
      <c r="AR16" s="29"/>
      <c r="AS16" s="204"/>
      <c r="AT16" s="222"/>
      <c r="AU16" s="53"/>
      <c r="AV16" s="57">
        <v>0.50566844919786103</v>
      </c>
      <c r="AW16" s="65"/>
      <c r="AX16" s="81"/>
      <c r="AY16" s="87"/>
    </row>
    <row r="17" spans="1:51" s="56" customFormat="1" ht="30" customHeight="1">
      <c r="A17" s="350"/>
      <c r="B17" s="335"/>
      <c r="C17" s="46" t="s">
        <v>73</v>
      </c>
      <c r="D17" s="46">
        <v>52</v>
      </c>
      <c r="E17" s="71">
        <f t="shared" si="8"/>
        <v>17.16</v>
      </c>
      <c r="F17" s="48"/>
      <c r="G17" s="57"/>
      <c r="H17" s="65"/>
      <c r="I17" s="66"/>
      <c r="J17" s="67"/>
      <c r="K17" s="335"/>
      <c r="L17" s="58" t="s">
        <v>59</v>
      </c>
      <c r="M17" s="46">
        <v>40</v>
      </c>
      <c r="N17" s="71">
        <f t="shared" si="9"/>
        <v>13.2</v>
      </c>
      <c r="O17" s="48"/>
      <c r="P17" s="335"/>
      <c r="Q17" s="46" t="s">
        <v>115</v>
      </c>
      <c r="R17" s="46">
        <v>20</v>
      </c>
      <c r="S17" s="71">
        <f t="shared" si="10"/>
        <v>6.6</v>
      </c>
      <c r="T17" s="48"/>
      <c r="U17" s="57"/>
      <c r="V17" s="74"/>
      <c r="W17" s="66"/>
      <c r="X17" s="67"/>
      <c r="Y17" s="337"/>
      <c r="Z17" s="46" t="s">
        <v>108</v>
      </c>
      <c r="AA17" s="46">
        <v>35</v>
      </c>
      <c r="AB17" s="71">
        <f t="shared" si="11"/>
        <v>11.55</v>
      </c>
      <c r="AC17" s="89"/>
      <c r="AD17" s="88"/>
      <c r="AE17" s="90"/>
      <c r="AF17" s="82"/>
      <c r="AG17" s="78"/>
      <c r="AH17" s="335"/>
      <c r="AI17" s="46" t="s">
        <v>69</v>
      </c>
      <c r="AJ17" s="46">
        <v>25</v>
      </c>
      <c r="AK17" s="71">
        <f t="shared" si="12"/>
        <v>8.25</v>
      </c>
      <c r="AL17" s="48"/>
      <c r="AM17" s="231"/>
      <c r="AN17" s="232"/>
      <c r="AO17" s="233"/>
      <c r="AP17" s="225"/>
      <c r="AQ17" s="354"/>
      <c r="AS17" s="204"/>
      <c r="AT17" s="222"/>
      <c r="AU17" s="53"/>
      <c r="AV17" s="57"/>
      <c r="AW17" s="65">
        <v>0.41038961038961036</v>
      </c>
      <c r="AX17" s="93"/>
      <c r="AY17" s="83"/>
    </row>
    <row r="18" spans="1:51" s="56" customFormat="1" ht="30" customHeight="1">
      <c r="A18" s="350"/>
      <c r="B18" s="335"/>
      <c r="C18" s="46"/>
      <c r="D18" s="46"/>
      <c r="E18" s="46"/>
      <c r="F18" s="48"/>
      <c r="G18" s="57"/>
      <c r="H18" s="65"/>
      <c r="I18" s="66"/>
      <c r="J18" s="67"/>
      <c r="K18" s="335"/>
      <c r="L18" s="58"/>
      <c r="M18" s="46"/>
      <c r="N18" s="46"/>
      <c r="O18" s="48"/>
      <c r="P18" s="335"/>
      <c r="Q18" s="46" t="s">
        <v>73</v>
      </c>
      <c r="R18" s="46">
        <v>10</v>
      </c>
      <c r="S18" s="71">
        <f t="shared" si="10"/>
        <v>3.3</v>
      </c>
      <c r="T18" s="48"/>
      <c r="U18" s="57"/>
      <c r="V18" s="66"/>
      <c r="W18" s="66"/>
      <c r="X18" s="67"/>
      <c r="Y18" s="337"/>
      <c r="Z18" s="46" t="s">
        <v>73</v>
      </c>
      <c r="AA18" s="46">
        <v>15</v>
      </c>
      <c r="AB18" s="71">
        <f t="shared" si="11"/>
        <v>4.95</v>
      </c>
      <c r="AC18" s="48"/>
      <c r="AD18" s="94"/>
      <c r="AE18" s="90"/>
      <c r="AF18" s="93"/>
      <c r="AG18" s="67"/>
      <c r="AH18" s="335"/>
      <c r="AI18" s="46" t="s">
        <v>73</v>
      </c>
      <c r="AJ18" s="46">
        <v>10</v>
      </c>
      <c r="AK18" s="71">
        <f t="shared" si="12"/>
        <v>3.3</v>
      </c>
      <c r="AL18" s="48"/>
      <c r="AM18" s="229"/>
      <c r="AN18" s="234"/>
      <c r="AO18" s="224"/>
      <c r="AP18" s="227"/>
      <c r="AQ18" s="354"/>
      <c r="AS18" s="204"/>
      <c r="AT18" s="222"/>
      <c r="AU18" s="53"/>
      <c r="AV18" s="94"/>
      <c r="AW18" s="90"/>
      <c r="AX18" s="93">
        <v>0.17181818181818184</v>
      </c>
      <c r="AY18" s="95"/>
    </row>
    <row r="19" spans="1:51" s="56" customFormat="1" ht="30" customHeight="1">
      <c r="A19" s="350"/>
      <c r="B19" s="335"/>
      <c r="C19" s="46"/>
      <c r="D19" s="46"/>
      <c r="E19" s="46"/>
      <c r="F19" s="89"/>
      <c r="G19" s="42"/>
      <c r="H19" s="66"/>
      <c r="I19" s="66"/>
      <c r="J19" s="67"/>
      <c r="K19" s="335"/>
      <c r="L19" s="58"/>
      <c r="M19" s="46"/>
      <c r="N19" s="46"/>
      <c r="O19" s="48"/>
      <c r="P19" s="335"/>
      <c r="Q19" s="46"/>
      <c r="R19" s="46"/>
      <c r="S19" s="46"/>
      <c r="T19" s="48"/>
      <c r="U19" s="42"/>
      <c r="V19" s="66"/>
      <c r="W19" s="66"/>
      <c r="X19" s="67"/>
      <c r="Y19" s="337"/>
      <c r="Z19" s="46"/>
      <c r="AA19" s="46"/>
      <c r="AB19" s="46"/>
      <c r="AC19" s="48"/>
      <c r="AD19" s="49"/>
      <c r="AE19" s="82"/>
      <c r="AF19" s="82"/>
      <c r="AG19" s="78"/>
      <c r="AH19" s="335"/>
      <c r="AI19" s="46"/>
      <c r="AJ19" s="46"/>
      <c r="AK19" s="46"/>
      <c r="AL19" s="48"/>
      <c r="AM19" s="229"/>
      <c r="AN19" s="234"/>
      <c r="AO19" s="224"/>
      <c r="AP19" s="228"/>
      <c r="AQ19" s="354"/>
      <c r="AS19" s="204"/>
      <c r="AT19" s="222"/>
      <c r="AU19" s="53"/>
      <c r="AV19" s="49"/>
      <c r="AW19" s="82"/>
      <c r="AX19" s="82"/>
      <c r="AY19" s="69"/>
    </row>
    <row r="20" spans="1:51" s="56" customFormat="1" ht="30" customHeight="1">
      <c r="A20" s="349" t="s">
        <v>33</v>
      </c>
      <c r="B20" s="331" t="str">
        <f>萬新月菜單!F3</f>
        <v>炒青花菜</v>
      </c>
      <c r="C20" s="46" t="s">
        <v>56</v>
      </c>
      <c r="D20" s="46">
        <v>100</v>
      </c>
      <c r="E20" s="71">
        <f>D20*330/1000</f>
        <v>33</v>
      </c>
      <c r="F20" s="48"/>
      <c r="G20" s="100"/>
      <c r="H20" s="101"/>
      <c r="I20" s="66"/>
      <c r="J20" s="67"/>
      <c r="K20" s="331" t="str">
        <f>萬新月菜單!F4</f>
        <v>滷海帶結</v>
      </c>
      <c r="L20" s="58" t="s">
        <v>96</v>
      </c>
      <c r="M20" s="46">
        <v>100</v>
      </c>
      <c r="N20" s="71">
        <f t="shared" ref="N20" si="13">M20*330/1000</f>
        <v>33</v>
      </c>
      <c r="O20" s="48"/>
      <c r="P20" s="331" t="str">
        <f>萬新月菜單!F5</f>
        <v>炒豆芽菜</v>
      </c>
      <c r="Q20" s="46" t="s">
        <v>81</v>
      </c>
      <c r="R20" s="46">
        <v>100</v>
      </c>
      <c r="S20" s="71">
        <f t="shared" ref="S20" si="14">R20*330/1000</f>
        <v>33</v>
      </c>
      <c r="T20" s="48"/>
      <c r="U20" s="57"/>
      <c r="V20" s="65"/>
      <c r="W20" s="66"/>
      <c r="X20" s="67"/>
      <c r="Y20" s="331" t="str">
        <f>萬新月菜單!F6</f>
        <v>有機蔬菜</v>
      </c>
      <c r="Z20" s="319" t="s">
        <v>76</v>
      </c>
      <c r="AA20" s="46">
        <v>100</v>
      </c>
      <c r="AB20" s="71">
        <f t="shared" ref="AB20" si="15">AA20*330/1000</f>
        <v>33</v>
      </c>
      <c r="AC20" s="48"/>
      <c r="AD20" s="102"/>
      <c r="AE20" s="103"/>
      <c r="AF20" s="82"/>
      <c r="AG20" s="104"/>
      <c r="AH20" s="331" t="str">
        <f>萬新月菜單!F7</f>
        <v>有機蔬菜</v>
      </c>
      <c r="AI20" s="46" t="s">
        <v>76</v>
      </c>
      <c r="AJ20" s="46">
        <v>100</v>
      </c>
      <c r="AK20" s="71">
        <f t="shared" ref="AK20" si="16">AJ20*330/1000</f>
        <v>33</v>
      </c>
      <c r="AL20" s="48"/>
      <c r="AM20" s="238"/>
      <c r="AN20" s="239"/>
      <c r="AO20" s="224"/>
      <c r="AP20" s="240"/>
      <c r="AQ20" s="353"/>
      <c r="AR20" s="29"/>
      <c r="AS20" s="204"/>
      <c r="AT20" s="222"/>
      <c r="AU20" s="53"/>
      <c r="AV20" s="102"/>
      <c r="AW20" s="103"/>
      <c r="AX20" s="93">
        <v>0.80545454545454542</v>
      </c>
      <c r="AY20" s="95"/>
    </row>
    <row r="21" spans="1:51" s="56" customFormat="1" ht="30" customHeight="1">
      <c r="A21" s="350"/>
      <c r="B21" s="332"/>
      <c r="C21" s="46"/>
      <c r="D21" s="46"/>
      <c r="E21" s="46"/>
      <c r="F21" s="48"/>
      <c r="G21" s="100"/>
      <c r="H21" s="101"/>
      <c r="I21" s="66"/>
      <c r="J21" s="67"/>
      <c r="K21" s="332"/>
      <c r="L21" s="58"/>
      <c r="M21" s="46"/>
      <c r="N21" s="46"/>
      <c r="O21" s="48"/>
      <c r="P21" s="332"/>
      <c r="Q21" s="46"/>
      <c r="R21" s="46"/>
      <c r="S21" s="46"/>
      <c r="T21" s="48"/>
      <c r="U21" s="57"/>
      <c r="V21" s="65"/>
      <c r="W21" s="66"/>
      <c r="X21" s="67"/>
      <c r="Y21" s="332"/>
      <c r="Z21" s="46"/>
      <c r="AA21" s="46"/>
      <c r="AB21" s="46"/>
      <c r="AC21" s="48"/>
      <c r="AD21" s="102"/>
      <c r="AE21" s="103"/>
      <c r="AF21" s="82"/>
      <c r="AG21" s="104"/>
      <c r="AH21" s="332"/>
      <c r="AI21" s="46"/>
      <c r="AJ21" s="46"/>
      <c r="AK21" s="46"/>
      <c r="AL21" s="48"/>
      <c r="AM21" s="238"/>
      <c r="AN21" s="239"/>
      <c r="AO21" s="224"/>
      <c r="AP21" s="240"/>
      <c r="AQ21" s="353"/>
      <c r="AR21" s="29"/>
      <c r="AS21" s="204"/>
      <c r="AT21" s="222"/>
      <c r="AU21" s="53"/>
      <c r="AV21" s="102"/>
      <c r="AW21" s="103"/>
      <c r="AX21" s="93"/>
      <c r="AY21" s="95"/>
    </row>
    <row r="22" spans="1:51" s="56" customFormat="1" ht="30" customHeight="1">
      <c r="A22" s="350"/>
      <c r="B22" s="332"/>
      <c r="C22" s="46"/>
      <c r="D22" s="46"/>
      <c r="E22" s="46"/>
      <c r="F22" s="48"/>
      <c r="G22" s="57"/>
      <c r="H22" s="65"/>
      <c r="I22" s="66"/>
      <c r="J22" s="67"/>
      <c r="K22" s="332"/>
      <c r="L22" s="58"/>
      <c r="M22" s="46"/>
      <c r="N22" s="46"/>
      <c r="O22" s="48"/>
      <c r="P22" s="332"/>
      <c r="Q22" s="46"/>
      <c r="R22" s="46"/>
      <c r="S22" s="46"/>
      <c r="T22" s="48"/>
      <c r="U22" s="57"/>
      <c r="V22" s="65"/>
      <c r="W22" s="66"/>
      <c r="X22" s="67"/>
      <c r="Y22" s="332"/>
      <c r="Z22" s="46"/>
      <c r="AA22" s="46"/>
      <c r="AB22" s="46"/>
      <c r="AC22" s="106"/>
      <c r="AD22" s="88"/>
      <c r="AE22" s="81"/>
      <c r="AF22" s="82"/>
      <c r="AG22" s="78"/>
      <c r="AH22" s="332"/>
      <c r="AI22" s="46"/>
      <c r="AJ22" s="46"/>
      <c r="AK22" s="46"/>
      <c r="AL22" s="48"/>
      <c r="AM22" s="229"/>
      <c r="AN22" s="230"/>
      <c r="AO22" s="224"/>
      <c r="AP22" s="225"/>
      <c r="AQ22" s="353"/>
      <c r="AR22" s="29"/>
      <c r="AS22" s="204"/>
      <c r="AT22" s="222"/>
      <c r="AU22" s="53"/>
      <c r="AV22" s="88"/>
      <c r="AW22" s="81"/>
      <c r="AX22" s="93">
        <v>9.0909090909090909E-4</v>
      </c>
      <c r="AY22" s="83"/>
    </row>
    <row r="23" spans="1:51" s="56" customFormat="1" ht="30" customHeight="1">
      <c r="A23" s="352"/>
      <c r="B23" s="333"/>
      <c r="C23" s="46"/>
      <c r="D23" s="46"/>
      <c r="E23" s="46"/>
      <c r="F23" s="89"/>
      <c r="G23" s="73"/>
      <c r="H23" s="65"/>
      <c r="I23" s="66"/>
      <c r="J23" s="67"/>
      <c r="K23" s="333"/>
      <c r="L23" s="58"/>
      <c r="M23" s="46"/>
      <c r="N23" s="46"/>
      <c r="O23" s="48"/>
      <c r="P23" s="333"/>
      <c r="Q23" s="46"/>
      <c r="R23" s="46"/>
      <c r="S23" s="46"/>
      <c r="T23" s="48"/>
      <c r="U23" s="57"/>
      <c r="V23" s="66"/>
      <c r="W23" s="66"/>
      <c r="X23" s="67"/>
      <c r="Y23" s="333"/>
      <c r="Z23" s="46"/>
      <c r="AA23" s="46"/>
      <c r="AB23" s="46"/>
      <c r="AC23" s="48"/>
      <c r="AD23" s="88"/>
      <c r="AE23" s="82"/>
      <c r="AF23" s="82"/>
      <c r="AG23" s="67"/>
      <c r="AH23" s="333"/>
      <c r="AI23" s="46"/>
      <c r="AJ23" s="46"/>
      <c r="AK23" s="46"/>
      <c r="AL23" s="48"/>
      <c r="AM23" s="49"/>
      <c r="AN23" s="50"/>
      <c r="AO23" s="233"/>
      <c r="AP23" s="225"/>
      <c r="AQ23" s="353"/>
      <c r="AR23" s="29"/>
      <c r="AS23" s="204"/>
      <c r="AT23" s="222"/>
      <c r="AU23" s="53"/>
      <c r="AV23" s="107"/>
      <c r="AW23" s="108"/>
      <c r="AX23" s="93"/>
      <c r="AY23" s="69">
        <v>0.65454545454545454</v>
      </c>
    </row>
    <row r="24" spans="1:51" s="56" customFormat="1" ht="30" customHeight="1">
      <c r="A24" s="349" t="s">
        <v>35</v>
      </c>
      <c r="B24" s="336" t="str">
        <f>萬新月菜單!G3</f>
        <v>紫 菜 湯</v>
      </c>
      <c r="C24" s="46" t="s">
        <v>87</v>
      </c>
      <c r="D24" s="46">
        <v>1</v>
      </c>
      <c r="E24" s="46">
        <v>1</v>
      </c>
      <c r="F24" s="48"/>
      <c r="G24" s="109"/>
      <c r="H24" s="101"/>
      <c r="I24" s="66"/>
      <c r="J24" s="67"/>
      <c r="K24" s="336" t="s">
        <v>147</v>
      </c>
      <c r="L24" s="58"/>
      <c r="M24" s="46"/>
      <c r="N24" s="46"/>
      <c r="O24" s="48"/>
      <c r="P24" s="336" t="str">
        <f>萬新月菜單!G5</f>
        <v>蔬菜蛋花</v>
      </c>
      <c r="Q24" s="46" t="s">
        <v>92</v>
      </c>
      <c r="R24" s="46">
        <v>30</v>
      </c>
      <c r="S24" s="71">
        <f t="shared" ref="S24:S25" si="17">R24*330/1000</f>
        <v>9.9</v>
      </c>
      <c r="T24" s="48"/>
      <c r="U24" s="57"/>
      <c r="V24" s="74"/>
      <c r="W24" s="66"/>
      <c r="X24" s="67"/>
      <c r="Y24" s="331" t="str">
        <f>萬新月菜單!G6</f>
        <v>薑絲扁蒲</v>
      </c>
      <c r="Z24" s="46" t="s">
        <v>99</v>
      </c>
      <c r="AA24" s="46">
        <v>30</v>
      </c>
      <c r="AB24" s="71">
        <f t="shared" ref="AB24" si="18">AA24*330/1000</f>
        <v>9.9</v>
      </c>
      <c r="AC24" s="48"/>
      <c r="AD24" s="57"/>
      <c r="AE24" s="81"/>
      <c r="AF24" s="82"/>
      <c r="AG24" s="78"/>
      <c r="AH24" s="336" t="str">
        <f>萬新月菜單!G7</f>
        <v>蘿 蔔 湯</v>
      </c>
      <c r="AI24" s="46" t="s">
        <v>94</v>
      </c>
      <c r="AJ24" s="46">
        <v>30</v>
      </c>
      <c r="AK24" s="71">
        <f t="shared" ref="AK24" si="19">AJ24*330/1000</f>
        <v>9.9</v>
      </c>
      <c r="AL24" s="48"/>
      <c r="AM24" s="229"/>
      <c r="AN24" s="230"/>
      <c r="AO24" s="224"/>
      <c r="AP24" s="227"/>
      <c r="AQ24" s="351"/>
      <c r="AR24" s="29"/>
      <c r="AS24" s="204"/>
      <c r="AT24" s="222"/>
      <c r="AU24" s="53"/>
      <c r="AV24" s="57">
        <v>1.4318181818181819</v>
      </c>
      <c r="AW24" s="81"/>
      <c r="AX24" s="93"/>
      <c r="AY24" s="83"/>
    </row>
    <row r="25" spans="1:51" s="56" customFormat="1" ht="30" customHeight="1">
      <c r="A25" s="350"/>
      <c r="B25" s="337"/>
      <c r="C25" s="46" t="s">
        <v>88</v>
      </c>
      <c r="D25" s="46">
        <v>10</v>
      </c>
      <c r="E25" s="71">
        <f>D25*330/1000</f>
        <v>3.3</v>
      </c>
      <c r="F25" s="48"/>
      <c r="G25" s="57"/>
      <c r="H25" s="65"/>
      <c r="I25" s="66"/>
      <c r="J25" s="67"/>
      <c r="K25" s="337"/>
      <c r="L25" s="58"/>
      <c r="M25" s="59"/>
      <c r="N25" s="60"/>
      <c r="O25" s="48"/>
      <c r="P25" s="337"/>
      <c r="Q25" s="46" t="s">
        <v>36</v>
      </c>
      <c r="R25" s="46">
        <v>5</v>
      </c>
      <c r="S25" s="71">
        <f t="shared" si="17"/>
        <v>1.65</v>
      </c>
      <c r="T25" s="48"/>
      <c r="U25" s="57"/>
      <c r="V25" s="74"/>
      <c r="W25" s="66"/>
      <c r="X25" s="67"/>
      <c r="Y25" s="332"/>
      <c r="Z25" s="46" t="s">
        <v>90</v>
      </c>
      <c r="AA25" s="46">
        <v>0.5</v>
      </c>
      <c r="AB25" s="46">
        <v>0.5</v>
      </c>
      <c r="AC25" s="48"/>
      <c r="AD25" s="57"/>
      <c r="AE25" s="90"/>
      <c r="AF25" s="82"/>
      <c r="AG25" s="78"/>
      <c r="AH25" s="337"/>
      <c r="AI25" s="46"/>
      <c r="AJ25" s="46"/>
      <c r="AK25" s="46"/>
      <c r="AL25" s="48"/>
      <c r="AM25" s="229"/>
      <c r="AN25" s="223"/>
      <c r="AO25" s="234"/>
      <c r="AP25" s="227"/>
      <c r="AQ25" s="351"/>
      <c r="AR25" s="29"/>
      <c r="AS25" s="204"/>
      <c r="AT25" s="222"/>
      <c r="AU25" s="53"/>
      <c r="AV25" s="57">
        <v>0.28636363636363638</v>
      </c>
      <c r="AW25" s="81"/>
      <c r="AX25" s="93"/>
      <c r="AY25" s="83"/>
    </row>
    <row r="26" spans="1:51" s="56" customFormat="1" ht="30" customHeight="1">
      <c r="A26" s="350"/>
      <c r="B26" s="337"/>
      <c r="C26" s="46"/>
      <c r="D26" s="46"/>
      <c r="E26" s="71"/>
      <c r="F26" s="48"/>
      <c r="G26" s="73"/>
      <c r="H26" s="66"/>
      <c r="I26" s="66"/>
      <c r="J26" s="67"/>
      <c r="K26" s="337"/>
      <c r="L26" s="58"/>
      <c r="M26" s="59"/>
      <c r="N26" s="241"/>
      <c r="O26" s="48"/>
      <c r="P26" s="337"/>
      <c r="Q26" s="46"/>
      <c r="R26" s="46"/>
      <c r="S26" s="46"/>
      <c r="T26" s="48"/>
      <c r="U26" s="57"/>
      <c r="V26" s="66"/>
      <c r="W26" s="66"/>
      <c r="X26" s="67"/>
      <c r="Y26" s="332"/>
      <c r="Z26" s="46"/>
      <c r="AA26" s="46"/>
      <c r="AB26" s="46"/>
      <c r="AC26" s="48"/>
      <c r="AD26" s="88"/>
      <c r="AE26" s="81"/>
      <c r="AF26" s="82"/>
      <c r="AG26" s="78"/>
      <c r="AH26" s="337"/>
      <c r="AI26" s="46"/>
      <c r="AJ26" s="46"/>
      <c r="AK26" s="46"/>
      <c r="AL26" s="48"/>
      <c r="AM26" s="229"/>
      <c r="AN26" s="230"/>
      <c r="AO26" s="224"/>
      <c r="AP26" s="225"/>
      <c r="AQ26" s="351"/>
      <c r="AR26" s="29"/>
      <c r="AS26" s="204"/>
      <c r="AT26" s="222"/>
      <c r="AU26" s="53"/>
      <c r="AV26" s="88"/>
      <c r="AW26" s="65"/>
      <c r="AX26" s="93"/>
      <c r="AY26" s="83"/>
    </row>
    <row r="27" spans="1:51" s="56" customFormat="1" ht="30" customHeight="1">
      <c r="A27" s="350"/>
      <c r="B27" s="337"/>
      <c r="C27" s="58"/>
      <c r="D27" s="59"/>
      <c r="E27" s="60"/>
      <c r="F27" s="48"/>
      <c r="G27" s="73"/>
      <c r="H27" s="66"/>
      <c r="I27" s="66"/>
      <c r="J27" s="67"/>
      <c r="K27" s="337"/>
      <c r="L27" s="58"/>
      <c r="M27" s="59"/>
      <c r="N27" s="60"/>
      <c r="O27" s="111"/>
      <c r="P27" s="337"/>
      <c r="Q27" s="58"/>
      <c r="R27" s="59"/>
      <c r="S27" s="60"/>
      <c r="T27" s="111"/>
      <c r="U27" s="112"/>
      <c r="V27" s="113"/>
      <c r="W27" s="114"/>
      <c r="X27" s="115"/>
      <c r="Y27" s="332"/>
      <c r="Z27" s="58"/>
      <c r="AA27" s="59"/>
      <c r="AB27" s="60"/>
      <c r="AC27" s="48"/>
      <c r="AD27" s="88"/>
      <c r="AE27" s="81"/>
      <c r="AF27" s="82"/>
      <c r="AG27" s="67"/>
      <c r="AH27" s="337"/>
      <c r="AI27" s="58"/>
      <c r="AJ27" s="59"/>
      <c r="AK27" s="59"/>
      <c r="AL27" s="48"/>
      <c r="AM27" s="229"/>
      <c r="AN27" s="230"/>
      <c r="AO27" s="234"/>
      <c r="AP27" s="225"/>
      <c r="AQ27" s="351"/>
      <c r="AR27" s="29"/>
      <c r="AS27" s="204"/>
      <c r="AT27" s="222"/>
      <c r="AU27" s="53"/>
      <c r="AV27" s="88"/>
      <c r="AW27" s="81"/>
      <c r="AX27" s="93">
        <v>0</v>
      </c>
      <c r="AY27" s="83"/>
    </row>
    <row r="28" spans="1:51" s="56" customFormat="1" ht="30" customHeight="1">
      <c r="A28" s="350"/>
      <c r="B28" s="337"/>
      <c r="C28" s="110"/>
      <c r="D28" s="118"/>
      <c r="E28" s="242"/>
      <c r="F28" s="111"/>
      <c r="G28" s="112"/>
      <c r="H28" s="116"/>
      <c r="I28" s="117"/>
      <c r="J28" s="115"/>
      <c r="K28" s="337"/>
      <c r="L28" s="110"/>
      <c r="M28" s="118"/>
      <c r="N28" s="242"/>
      <c r="O28" s="111"/>
      <c r="P28" s="337"/>
      <c r="Q28" s="110"/>
      <c r="R28" s="118"/>
      <c r="S28" s="242"/>
      <c r="T28" s="111"/>
      <c r="U28" s="112"/>
      <c r="V28" s="116"/>
      <c r="W28" s="117"/>
      <c r="X28" s="115"/>
      <c r="Y28" s="333"/>
      <c r="Z28" s="110"/>
      <c r="AA28" s="118"/>
      <c r="AB28" s="242"/>
      <c r="AC28" s="111"/>
      <c r="AD28" s="120"/>
      <c r="AE28" s="121"/>
      <c r="AF28" s="122"/>
      <c r="AG28" s="123"/>
      <c r="AH28" s="337"/>
      <c r="AI28" s="110"/>
      <c r="AJ28" s="118"/>
      <c r="AK28" s="118"/>
      <c r="AL28" s="111"/>
      <c r="AM28" s="243"/>
      <c r="AN28" s="244"/>
      <c r="AO28" s="245"/>
      <c r="AP28" s="246"/>
      <c r="AQ28" s="351"/>
      <c r="AR28" s="29"/>
      <c r="AS28" s="204"/>
      <c r="AT28" s="222"/>
      <c r="AU28" s="53"/>
      <c r="AV28" s="88"/>
      <c r="AW28" s="81"/>
      <c r="AX28" s="93">
        <v>0</v>
      </c>
      <c r="AY28" s="83"/>
    </row>
    <row r="29" spans="1:51" s="56" customFormat="1" ht="30" customHeight="1">
      <c r="A29" s="124" t="s">
        <v>37</v>
      </c>
      <c r="B29" s="125"/>
      <c r="C29" s="46"/>
      <c r="D29" s="58"/>
      <c r="E29" s="70"/>
      <c r="F29" s="48"/>
      <c r="G29" s="57"/>
      <c r="H29" s="65"/>
      <c r="I29" s="66"/>
      <c r="J29" s="67"/>
      <c r="K29" s="125" t="s">
        <v>37</v>
      </c>
      <c r="L29" s="46" t="s">
        <v>6</v>
      </c>
      <c r="M29" s="59"/>
      <c r="N29" s="70"/>
      <c r="O29" s="48"/>
      <c r="P29" s="125"/>
      <c r="Q29" s="46"/>
      <c r="R29" s="59"/>
      <c r="S29" s="70"/>
      <c r="T29" s="48"/>
      <c r="U29" s="57">
        <v>1</v>
      </c>
      <c r="V29" s="65"/>
      <c r="W29" s="66"/>
      <c r="X29" s="67"/>
      <c r="Y29" s="125"/>
      <c r="Z29" s="46"/>
      <c r="AA29" s="58"/>
      <c r="AB29" s="71"/>
      <c r="AC29" s="48"/>
      <c r="AD29" s="88"/>
      <c r="AE29" s="81"/>
      <c r="AF29" s="82"/>
      <c r="AG29" s="78"/>
      <c r="AH29" s="125"/>
      <c r="AI29" s="46"/>
      <c r="AJ29" s="58"/>
      <c r="AK29" s="71"/>
      <c r="AL29" s="48"/>
      <c r="AM29" s="229">
        <v>1</v>
      </c>
      <c r="AN29" s="230"/>
      <c r="AO29" s="234"/>
      <c r="AP29" s="227"/>
      <c r="AQ29" s="29"/>
      <c r="AR29" s="53"/>
      <c r="AV29" s="77"/>
      <c r="AW29" s="81"/>
      <c r="AX29" s="82"/>
      <c r="AY29" s="83"/>
    </row>
    <row r="30" spans="1:51" s="56" customFormat="1" ht="30" customHeight="1" thickBot="1">
      <c r="A30" s="126" t="s">
        <v>182</v>
      </c>
      <c r="B30" s="130"/>
      <c r="C30" s="131"/>
      <c r="D30" s="135"/>
      <c r="E30" s="133"/>
      <c r="F30" s="134"/>
      <c r="G30" s="127"/>
      <c r="H30" s="128"/>
      <c r="I30" s="128"/>
      <c r="J30" s="129"/>
      <c r="K30" s="130"/>
      <c r="L30" s="131"/>
      <c r="M30" s="132"/>
      <c r="N30" s="133"/>
      <c r="O30" s="134"/>
      <c r="P30" s="130"/>
      <c r="Q30" s="131"/>
      <c r="R30" s="132"/>
      <c r="S30" s="133"/>
      <c r="T30" s="134"/>
      <c r="U30" s="127">
        <v>1</v>
      </c>
      <c r="V30" s="128"/>
      <c r="W30" s="128"/>
      <c r="X30" s="129"/>
      <c r="Y30" s="130"/>
      <c r="Z30" s="131"/>
      <c r="AA30" s="135"/>
      <c r="AB30" s="136"/>
      <c r="AC30" s="134"/>
      <c r="AD30" s="137"/>
      <c r="AE30" s="138"/>
      <c r="AF30" s="138"/>
      <c r="AG30" s="139"/>
      <c r="AH30" s="130"/>
      <c r="AI30" s="131"/>
      <c r="AJ30" s="135"/>
      <c r="AK30" s="136"/>
      <c r="AL30" s="134"/>
      <c r="AM30" s="247"/>
      <c r="AN30" s="248"/>
      <c r="AO30" s="248"/>
      <c r="AP30" s="249"/>
      <c r="AQ30" s="29"/>
      <c r="AR30" s="53"/>
      <c r="AS30" s="29"/>
      <c r="AT30" s="61"/>
      <c r="AU30" s="53"/>
      <c r="AV30" s="88"/>
      <c r="AW30" s="140"/>
      <c r="AX30" s="140"/>
      <c r="AY30" s="141"/>
    </row>
    <row r="31" spans="1:51" s="56" customFormat="1" ht="30" customHeight="1">
      <c r="A31" s="345" t="s">
        <v>38</v>
      </c>
      <c r="B31" s="347" t="s">
        <v>142</v>
      </c>
      <c r="C31" s="348"/>
      <c r="D31" s="219">
        <v>5.5</v>
      </c>
      <c r="E31" s="250"/>
      <c r="F31" s="251"/>
      <c r="G31" s="142"/>
      <c r="H31" s="143"/>
      <c r="I31" s="144"/>
      <c r="J31" s="145"/>
      <c r="K31" s="347" t="s">
        <v>142</v>
      </c>
      <c r="L31" s="348"/>
      <c r="M31" s="219">
        <v>5.9</v>
      </c>
      <c r="N31" s="252"/>
      <c r="O31" s="251"/>
      <c r="P31" s="347" t="s">
        <v>142</v>
      </c>
      <c r="Q31" s="348"/>
      <c r="R31" s="219">
        <v>5.6</v>
      </c>
      <c r="S31" s="252"/>
      <c r="T31" s="251"/>
      <c r="U31" s="148"/>
      <c r="V31" s="149"/>
      <c r="W31" s="150"/>
      <c r="X31" s="151"/>
      <c r="Y31" s="347" t="s">
        <v>142</v>
      </c>
      <c r="Z31" s="348"/>
      <c r="AA31" s="219">
        <v>5.9</v>
      </c>
      <c r="AB31" s="252"/>
      <c r="AC31" s="251"/>
      <c r="AD31" s="142"/>
      <c r="AE31" s="143"/>
      <c r="AF31" s="144"/>
      <c r="AG31" s="145"/>
      <c r="AH31" s="347" t="s">
        <v>142</v>
      </c>
      <c r="AI31" s="348"/>
      <c r="AJ31" s="219">
        <v>5.5</v>
      </c>
      <c r="AK31" s="253"/>
      <c r="AL31" s="251"/>
      <c r="AM31" s="148"/>
      <c r="AN31" s="149"/>
      <c r="AO31" s="150"/>
      <c r="AP31" s="151"/>
      <c r="AQ31" s="339"/>
      <c r="AR31" s="339"/>
      <c r="AS31" s="204"/>
      <c r="AT31" s="254"/>
      <c r="AU31" s="254"/>
      <c r="AV31" s="154"/>
      <c r="AW31" s="155"/>
      <c r="AX31" s="156"/>
      <c r="AY31" s="157"/>
    </row>
    <row r="32" spans="1:51" s="56" customFormat="1" ht="30" customHeight="1">
      <c r="A32" s="345"/>
      <c r="B32" s="125" t="s">
        <v>40</v>
      </c>
      <c r="C32" s="75"/>
      <c r="D32" s="46">
        <v>3</v>
      </c>
      <c r="E32" s="60"/>
      <c r="F32" s="255"/>
      <c r="G32" s="100"/>
      <c r="H32" s="101"/>
      <c r="I32" s="101"/>
      <c r="J32" s="158"/>
      <c r="K32" s="125" t="s">
        <v>40</v>
      </c>
      <c r="L32" s="75"/>
      <c r="M32" s="46">
        <v>3</v>
      </c>
      <c r="N32" s="256"/>
      <c r="O32" s="255"/>
      <c r="P32" s="125" t="s">
        <v>40</v>
      </c>
      <c r="Q32" s="75"/>
      <c r="R32" s="46">
        <v>3</v>
      </c>
      <c r="S32" s="256"/>
      <c r="T32" s="255"/>
      <c r="U32" s="42"/>
      <c r="V32" s="43"/>
      <c r="W32" s="43"/>
      <c r="X32" s="44"/>
      <c r="Y32" s="125" t="s">
        <v>40</v>
      </c>
      <c r="Z32" s="75"/>
      <c r="AA32" s="46">
        <v>3</v>
      </c>
      <c r="AB32" s="256"/>
      <c r="AC32" s="255"/>
      <c r="AD32" s="100"/>
      <c r="AE32" s="101"/>
      <c r="AF32" s="101"/>
      <c r="AG32" s="158"/>
      <c r="AH32" s="125" t="s">
        <v>40</v>
      </c>
      <c r="AI32" s="75"/>
      <c r="AJ32" s="46">
        <v>3</v>
      </c>
      <c r="AK32" s="241"/>
      <c r="AL32" s="255"/>
      <c r="AM32" s="42"/>
      <c r="AN32" s="43"/>
      <c r="AO32" s="43"/>
      <c r="AP32" s="44"/>
      <c r="AQ32" s="29"/>
      <c r="AR32" s="29"/>
      <c r="AS32" s="204"/>
      <c r="AT32" s="204"/>
      <c r="AU32" s="254"/>
      <c r="AV32" s="100"/>
      <c r="AW32" s="101"/>
      <c r="AX32" s="101"/>
      <c r="AY32" s="161"/>
    </row>
    <row r="33" spans="1:51" s="29" customFormat="1" ht="30" customHeight="1">
      <c r="A33" s="345"/>
      <c r="B33" s="340" t="s">
        <v>41</v>
      </c>
      <c r="C33" s="341"/>
      <c r="D33" s="46">
        <v>2</v>
      </c>
      <c r="E33" s="60"/>
      <c r="F33" s="255"/>
      <c r="G33" s="100"/>
      <c r="H33" s="101"/>
      <c r="I33" s="101"/>
      <c r="J33" s="158"/>
      <c r="K33" s="340" t="s">
        <v>41</v>
      </c>
      <c r="L33" s="341"/>
      <c r="M33" s="46">
        <v>2.7</v>
      </c>
      <c r="N33" s="256"/>
      <c r="O33" s="255"/>
      <c r="P33" s="340" t="s">
        <v>41</v>
      </c>
      <c r="Q33" s="341"/>
      <c r="R33" s="46">
        <v>1.9</v>
      </c>
      <c r="S33" s="256"/>
      <c r="T33" s="255"/>
      <c r="U33" s="42"/>
      <c r="V33" s="43"/>
      <c r="W33" s="43"/>
      <c r="X33" s="44"/>
      <c r="Y33" s="340" t="s">
        <v>41</v>
      </c>
      <c r="Z33" s="341"/>
      <c r="AA33" s="46">
        <v>2</v>
      </c>
      <c r="AB33" s="256"/>
      <c r="AC33" s="255"/>
      <c r="AD33" s="100"/>
      <c r="AE33" s="101"/>
      <c r="AF33" s="101"/>
      <c r="AG33" s="158"/>
      <c r="AH33" s="340" t="s">
        <v>41</v>
      </c>
      <c r="AI33" s="341"/>
      <c r="AJ33" s="46">
        <v>1.8</v>
      </c>
      <c r="AK33" s="241"/>
      <c r="AL33" s="255"/>
      <c r="AM33" s="42"/>
      <c r="AN33" s="43"/>
      <c r="AO33" s="43"/>
      <c r="AP33" s="44"/>
      <c r="AQ33" s="339"/>
      <c r="AR33" s="339"/>
      <c r="AS33" s="204"/>
      <c r="AT33" s="254"/>
      <c r="AU33" s="254"/>
      <c r="AV33" s="100"/>
      <c r="AW33" s="101"/>
      <c r="AX33" s="101"/>
      <c r="AY33" s="161"/>
    </row>
    <row r="34" spans="1:51" s="29" customFormat="1" ht="30" customHeight="1">
      <c r="A34" s="345"/>
      <c r="B34" s="340" t="s">
        <v>143</v>
      </c>
      <c r="C34" s="341"/>
      <c r="D34" s="46">
        <v>0</v>
      </c>
      <c r="E34" s="60"/>
      <c r="F34" s="255"/>
      <c r="G34" s="88"/>
      <c r="H34" s="81"/>
      <c r="I34" s="81"/>
      <c r="J34" s="85"/>
      <c r="K34" s="340" t="s">
        <v>143</v>
      </c>
      <c r="L34" s="341"/>
      <c r="M34" s="46">
        <v>0</v>
      </c>
      <c r="N34" s="256"/>
      <c r="O34" s="255"/>
      <c r="P34" s="340" t="s">
        <v>143</v>
      </c>
      <c r="Q34" s="341"/>
      <c r="R34" s="46">
        <v>0</v>
      </c>
      <c r="S34" s="256"/>
      <c r="T34" s="255"/>
      <c r="U34" s="229"/>
      <c r="V34" s="230"/>
      <c r="W34" s="230"/>
      <c r="X34" s="228"/>
      <c r="Y34" s="340" t="s">
        <v>143</v>
      </c>
      <c r="Z34" s="341"/>
      <c r="AA34" s="46">
        <v>0</v>
      </c>
      <c r="AB34" s="256"/>
      <c r="AC34" s="255"/>
      <c r="AD34" s="88"/>
      <c r="AE34" s="81"/>
      <c r="AF34" s="81"/>
      <c r="AG34" s="85"/>
      <c r="AH34" s="340" t="s">
        <v>143</v>
      </c>
      <c r="AI34" s="341"/>
      <c r="AJ34" s="46">
        <v>0</v>
      </c>
      <c r="AK34" s="59"/>
      <c r="AL34" s="255"/>
      <c r="AM34" s="229"/>
      <c r="AN34" s="230"/>
      <c r="AO34" s="230"/>
      <c r="AP34" s="228"/>
      <c r="AQ34" s="339"/>
      <c r="AR34" s="339"/>
      <c r="AS34" s="204"/>
      <c r="AT34" s="204"/>
      <c r="AU34" s="254"/>
      <c r="AV34" s="88"/>
      <c r="AW34" s="81"/>
      <c r="AX34" s="81"/>
      <c r="AY34" s="87"/>
    </row>
    <row r="35" spans="1:51" s="29" customFormat="1" ht="30" customHeight="1">
      <c r="A35" s="345"/>
      <c r="B35" s="340" t="s">
        <v>43</v>
      </c>
      <c r="C35" s="341"/>
      <c r="D35" s="46">
        <v>0</v>
      </c>
      <c r="E35" s="60"/>
      <c r="F35" s="255"/>
      <c r="G35" s="100"/>
      <c r="H35" s="101"/>
      <c r="I35" s="101"/>
      <c r="J35" s="158"/>
      <c r="K35" s="340" t="s">
        <v>43</v>
      </c>
      <c r="L35" s="341"/>
      <c r="M35" s="46">
        <v>1</v>
      </c>
      <c r="N35" s="256"/>
      <c r="O35" s="255"/>
      <c r="P35" s="340" t="s">
        <v>43</v>
      </c>
      <c r="Q35" s="341"/>
      <c r="R35" s="46">
        <v>0</v>
      </c>
      <c r="S35" s="256"/>
      <c r="T35" s="255"/>
      <c r="U35" s="42"/>
      <c r="V35" s="43"/>
      <c r="W35" s="43"/>
      <c r="X35" s="44"/>
      <c r="Y35" s="340" t="s">
        <v>43</v>
      </c>
      <c r="Z35" s="341"/>
      <c r="AA35" s="46">
        <v>0</v>
      </c>
      <c r="AB35" s="256"/>
      <c r="AC35" s="255"/>
      <c r="AD35" s="100"/>
      <c r="AE35" s="101"/>
      <c r="AF35" s="101"/>
      <c r="AG35" s="158"/>
      <c r="AH35" s="340" t="s">
        <v>43</v>
      </c>
      <c r="AI35" s="341"/>
      <c r="AJ35" s="46">
        <v>0</v>
      </c>
      <c r="AK35" s="59"/>
      <c r="AL35" s="255"/>
      <c r="AM35" s="42"/>
      <c r="AN35" s="43"/>
      <c r="AO35" s="43"/>
      <c r="AP35" s="44"/>
      <c r="AQ35" s="339"/>
      <c r="AR35" s="339"/>
      <c r="AS35" s="204"/>
      <c r="AT35" s="204"/>
      <c r="AU35" s="254"/>
      <c r="AV35" s="100"/>
      <c r="AW35" s="101"/>
      <c r="AX35" s="101"/>
      <c r="AY35" s="161"/>
    </row>
    <row r="36" spans="1:51" s="174" customFormat="1" ht="30" customHeight="1">
      <c r="A36" s="345"/>
      <c r="B36" s="340" t="s">
        <v>144</v>
      </c>
      <c r="C36" s="341"/>
      <c r="D36" s="46">
        <v>2.5</v>
      </c>
      <c r="E36" s="60"/>
      <c r="F36" s="255"/>
      <c r="G36" s="100"/>
      <c r="H36" s="101"/>
      <c r="I36" s="101"/>
      <c r="J36" s="158"/>
      <c r="K36" s="340" t="s">
        <v>144</v>
      </c>
      <c r="L36" s="341"/>
      <c r="M36" s="46">
        <v>3</v>
      </c>
      <c r="N36" s="256"/>
      <c r="O36" s="255"/>
      <c r="P36" s="340" t="s">
        <v>144</v>
      </c>
      <c r="Q36" s="341"/>
      <c r="R36" s="46">
        <v>3</v>
      </c>
      <c r="S36" s="256"/>
      <c r="T36" s="255"/>
      <c r="U36" s="42"/>
      <c r="V36" s="43"/>
      <c r="W36" s="43"/>
      <c r="X36" s="44"/>
      <c r="Y36" s="340" t="s">
        <v>144</v>
      </c>
      <c r="Z36" s="341"/>
      <c r="AA36" s="46">
        <v>2.6</v>
      </c>
      <c r="AB36" s="256"/>
      <c r="AC36" s="255"/>
      <c r="AD36" s="100"/>
      <c r="AE36" s="101"/>
      <c r="AF36" s="101"/>
      <c r="AG36" s="158"/>
      <c r="AH36" s="340" t="s">
        <v>144</v>
      </c>
      <c r="AI36" s="341"/>
      <c r="AJ36" s="46">
        <v>2.8</v>
      </c>
      <c r="AK36" s="241"/>
      <c r="AL36" s="255"/>
      <c r="AM36" s="42"/>
      <c r="AN36" s="43"/>
      <c r="AO36" s="43"/>
      <c r="AP36" s="44"/>
      <c r="AQ36" s="339"/>
      <c r="AR36" s="339"/>
      <c r="AS36" s="204"/>
      <c r="AT36" s="254"/>
      <c r="AU36" s="254"/>
      <c r="AV36" s="100"/>
      <c r="AW36" s="101"/>
      <c r="AX36" s="101"/>
      <c r="AY36" s="161"/>
    </row>
    <row r="37" spans="1:51" s="174" customFormat="1" ht="30" customHeight="1">
      <c r="A37" s="345"/>
      <c r="B37" s="340" t="s">
        <v>173</v>
      </c>
      <c r="C37" s="341"/>
      <c r="D37" s="216">
        <v>0</v>
      </c>
      <c r="E37" s="242"/>
      <c r="F37" s="308"/>
      <c r="G37" s="305"/>
      <c r="H37" s="306"/>
      <c r="I37" s="306"/>
      <c r="J37" s="309"/>
      <c r="K37" s="340" t="s">
        <v>173</v>
      </c>
      <c r="L37" s="341"/>
      <c r="M37" s="216">
        <v>0</v>
      </c>
      <c r="N37" s="310"/>
      <c r="O37" s="308"/>
      <c r="P37" s="340" t="s">
        <v>173</v>
      </c>
      <c r="Q37" s="341"/>
      <c r="R37" s="216">
        <v>0</v>
      </c>
      <c r="S37" s="310"/>
      <c r="T37" s="308"/>
      <c r="U37" s="311"/>
      <c r="V37" s="312"/>
      <c r="W37" s="312"/>
      <c r="X37" s="313"/>
      <c r="Y37" s="340" t="s">
        <v>173</v>
      </c>
      <c r="Z37" s="341"/>
      <c r="AA37" s="216">
        <v>0</v>
      </c>
      <c r="AB37" s="310"/>
      <c r="AC37" s="308"/>
      <c r="AD37" s="100"/>
      <c r="AE37" s="101"/>
      <c r="AF37" s="101"/>
      <c r="AG37" s="158"/>
      <c r="AH37" s="340" t="s">
        <v>173</v>
      </c>
      <c r="AI37" s="341"/>
      <c r="AJ37" s="216">
        <v>0</v>
      </c>
      <c r="AK37" s="314"/>
      <c r="AL37" s="308"/>
      <c r="AM37" s="42"/>
      <c r="AN37" s="43"/>
      <c r="AO37" s="43"/>
      <c r="AP37" s="44"/>
      <c r="AQ37" s="53"/>
      <c r="AR37" s="53"/>
      <c r="AS37" s="204"/>
      <c r="AT37" s="254"/>
      <c r="AU37" s="254"/>
      <c r="AV37" s="305"/>
      <c r="AW37" s="306"/>
      <c r="AX37" s="306"/>
      <c r="AY37" s="307"/>
    </row>
    <row r="38" spans="1:51" s="174" customFormat="1" ht="30" customHeight="1" thickBot="1">
      <c r="A38" s="346"/>
      <c r="B38" s="342" t="s">
        <v>44</v>
      </c>
      <c r="C38" s="343"/>
      <c r="D38" s="179">
        <f>D31*70+D32*45+D33*25+D34*150+D35*60+D36*75</f>
        <v>757.5</v>
      </c>
      <c r="E38" s="178"/>
      <c r="F38" s="257"/>
      <c r="G38" s="175"/>
      <c r="H38" s="176"/>
      <c r="I38" s="176"/>
      <c r="J38" s="177"/>
      <c r="K38" s="342" t="s">
        <v>44</v>
      </c>
      <c r="L38" s="343"/>
      <c r="M38" s="179">
        <f>M31*70+M32*45+M33*25+M34*150+M35*60+M36*75</f>
        <v>900.5</v>
      </c>
      <c r="N38" s="178"/>
      <c r="O38" s="257"/>
      <c r="P38" s="342" t="s">
        <v>44</v>
      </c>
      <c r="Q38" s="343"/>
      <c r="R38" s="179">
        <f>R31*70+R32*45+R33*25+R34*150+R35*60+R36*75</f>
        <v>799.5</v>
      </c>
      <c r="S38" s="178"/>
      <c r="T38" s="257"/>
      <c r="U38" s="175"/>
      <c r="V38" s="176"/>
      <c r="W38" s="176"/>
      <c r="X38" s="177"/>
      <c r="Y38" s="342" t="s">
        <v>44</v>
      </c>
      <c r="Z38" s="343"/>
      <c r="AA38" s="179">
        <f>AA31*70+AA32*45+AA33*25+AA34*150+AA35*60+AA36*75</f>
        <v>793</v>
      </c>
      <c r="AB38" s="132"/>
      <c r="AC38" s="257"/>
      <c r="AD38" s="42"/>
      <c r="AE38" s="43"/>
      <c r="AF38" s="43"/>
      <c r="AG38" s="44"/>
      <c r="AH38" s="342" t="s">
        <v>44</v>
      </c>
      <c r="AI38" s="343"/>
      <c r="AJ38" s="179">
        <f>AJ31*70+AJ32*45+AJ33*25+AJ34*150+AJ35*60+AJ36*75</f>
        <v>775</v>
      </c>
      <c r="AK38" s="132"/>
      <c r="AL38" s="257"/>
      <c r="AM38" s="42"/>
      <c r="AN38" s="43"/>
      <c r="AO38" s="43"/>
      <c r="AP38" s="44"/>
      <c r="AQ38" s="338"/>
      <c r="AR38" s="338"/>
      <c r="AS38" s="258"/>
      <c r="AT38" s="204"/>
      <c r="AU38" s="259"/>
      <c r="AV38" s="181"/>
      <c r="AW38" s="182"/>
      <c r="AX38" s="182"/>
      <c r="AY38" s="183"/>
    </row>
    <row r="39" spans="1:51" s="29" customFormat="1" ht="30" customHeight="1" thickBot="1">
      <c r="A39" s="184" t="s">
        <v>45</v>
      </c>
      <c r="B39" s="184" t="s">
        <v>45</v>
      </c>
      <c r="C39" s="188"/>
      <c r="D39" s="189"/>
      <c r="E39" s="189"/>
      <c r="F39" s="190"/>
      <c r="G39" s="185"/>
      <c r="H39" s="186"/>
      <c r="I39" s="186"/>
      <c r="J39" s="187"/>
      <c r="K39" s="184" t="s">
        <v>45</v>
      </c>
      <c r="L39" s="188"/>
      <c r="M39" s="189"/>
      <c r="N39" s="189"/>
      <c r="O39" s="190"/>
      <c r="P39" s="184" t="s">
        <v>45</v>
      </c>
      <c r="Q39" s="188"/>
      <c r="R39" s="189"/>
      <c r="S39" s="189"/>
      <c r="T39" s="190"/>
      <c r="U39" s="191"/>
      <c r="V39" s="192"/>
      <c r="W39" s="192"/>
      <c r="X39" s="193"/>
      <c r="Y39" s="184" t="s">
        <v>45</v>
      </c>
      <c r="Z39" s="194"/>
      <c r="AA39" s="195"/>
      <c r="AB39" s="196"/>
      <c r="AC39" s="260"/>
      <c r="AD39" s="197"/>
      <c r="AE39" s="187"/>
      <c r="AF39" s="187"/>
      <c r="AG39" s="261"/>
      <c r="AH39" s="184" t="s">
        <v>45</v>
      </c>
      <c r="AI39" s="188"/>
      <c r="AJ39" s="195"/>
      <c r="AK39" s="262"/>
      <c r="AL39" s="190"/>
      <c r="AM39" s="197"/>
      <c r="AN39" s="187"/>
      <c r="AO39" s="187"/>
      <c r="AP39" s="187"/>
      <c r="AQ39" s="53"/>
      <c r="AR39" s="198"/>
      <c r="AS39" s="34"/>
      <c r="AT39" s="34"/>
      <c r="AU39" s="35"/>
      <c r="AV39" s="200"/>
      <c r="AW39" s="200"/>
      <c r="AX39" s="200"/>
      <c r="AY39" s="193"/>
    </row>
    <row r="40" spans="1:51" s="202" customFormat="1" ht="21">
      <c r="A40" s="201" t="s">
        <v>46</v>
      </c>
      <c r="K40" s="27"/>
      <c r="M40" s="315" t="s">
        <v>47</v>
      </c>
      <c r="P40" s="27"/>
      <c r="S40" s="27" t="s">
        <v>48</v>
      </c>
      <c r="U40" s="26"/>
      <c r="V40" s="26"/>
      <c r="W40" s="26"/>
      <c r="X40" s="26"/>
      <c r="Y40" s="27"/>
      <c r="AC40" s="315" t="s">
        <v>49</v>
      </c>
      <c r="AD40" s="315"/>
      <c r="AE40" s="26"/>
      <c r="AF40" s="26"/>
      <c r="AG40" s="26"/>
      <c r="AH40" s="263"/>
      <c r="AI40" s="344"/>
      <c r="AJ40" s="344"/>
      <c r="AM40" s="26"/>
      <c r="AN40" s="26"/>
      <c r="AO40" s="26"/>
      <c r="AP40" s="26"/>
      <c r="AQ40" s="27"/>
      <c r="AV40" s="26"/>
      <c r="AW40" s="26"/>
      <c r="AX40" s="26"/>
      <c r="AY40" s="26"/>
    </row>
    <row r="41" spans="1:51">
      <c r="A41" s="203"/>
      <c r="B41" s="53"/>
      <c r="C41" s="29"/>
      <c r="D41" s="29"/>
      <c r="E41" s="29"/>
      <c r="F41" s="53"/>
      <c r="K41" s="53"/>
      <c r="L41" s="29"/>
      <c r="M41" s="204"/>
      <c r="N41" s="29"/>
      <c r="O41" s="53"/>
      <c r="P41" s="53"/>
      <c r="Q41" s="29"/>
      <c r="R41" s="204"/>
      <c r="S41" s="29"/>
      <c r="T41" s="53"/>
      <c r="Y41" s="205"/>
      <c r="Z41" s="174"/>
      <c r="AA41" s="174"/>
      <c r="AB41" s="205"/>
      <c r="AC41" s="205"/>
      <c r="AH41" s="208"/>
      <c r="AI41" s="174"/>
      <c r="AJ41" s="174"/>
      <c r="AK41" s="205"/>
      <c r="AL41" s="205"/>
      <c r="AQ41" s="205"/>
      <c r="AR41" s="174"/>
      <c r="AS41" s="174"/>
      <c r="AT41" s="174"/>
      <c r="AU41" s="205"/>
    </row>
    <row r="42" spans="1:51">
      <c r="A42" s="203"/>
      <c r="B42" s="34"/>
      <c r="C42" s="209"/>
      <c r="D42" s="35"/>
      <c r="L42" s="209"/>
      <c r="Q42" s="209"/>
      <c r="Z42" s="212"/>
      <c r="AA42" s="203"/>
      <c r="AB42" s="203"/>
      <c r="AC42" s="213"/>
      <c r="AH42" s="205"/>
      <c r="AI42" s="174"/>
      <c r="AJ42" s="174"/>
      <c r="AK42" s="205"/>
      <c r="AL42" s="205"/>
      <c r="AQ42" s="205"/>
      <c r="AR42" s="174"/>
      <c r="AS42" s="174"/>
      <c r="AT42" s="174"/>
      <c r="AU42" s="205"/>
    </row>
    <row r="43" spans="1:51">
      <c r="A43" s="203"/>
      <c r="B43" s="34"/>
      <c r="K43" s="34"/>
      <c r="P43" s="34"/>
      <c r="Y43" s="214"/>
      <c r="AB43" s="214"/>
      <c r="AH43" s="205"/>
      <c r="AI43" s="174"/>
      <c r="AJ43" s="174"/>
      <c r="AK43" s="205"/>
      <c r="AL43" s="205"/>
      <c r="AQ43" s="205"/>
      <c r="AR43" s="174"/>
      <c r="AS43" s="174"/>
      <c r="AT43" s="174"/>
      <c r="AU43" s="205"/>
    </row>
    <row r="44" spans="1:51">
      <c r="B44" s="34"/>
      <c r="K44" s="34"/>
      <c r="P44" s="34"/>
      <c r="Y44" s="214"/>
      <c r="AB44" s="214"/>
      <c r="AH44" s="203"/>
      <c r="AT44" s="214"/>
    </row>
    <row r="45" spans="1:51">
      <c r="B45" s="34"/>
      <c r="K45" s="34"/>
      <c r="P45" s="34"/>
      <c r="Y45" s="214"/>
      <c r="AB45" s="214"/>
      <c r="AH45" s="203"/>
      <c r="AT45" s="214"/>
    </row>
    <row r="46" spans="1:51">
      <c r="B46" s="34"/>
      <c r="K46" s="34"/>
      <c r="P46" s="34"/>
      <c r="Y46" s="214"/>
      <c r="AB46" s="214"/>
      <c r="AH46" s="203"/>
      <c r="AT46" s="214"/>
    </row>
    <row r="47" spans="1:51">
      <c r="B47" s="34"/>
      <c r="K47" s="34"/>
      <c r="P47" s="34"/>
      <c r="Y47" s="214"/>
      <c r="AB47" s="214"/>
      <c r="AH47" s="203"/>
      <c r="AT47" s="214"/>
    </row>
    <row r="48" spans="1:51">
      <c r="A48" s="203"/>
      <c r="B48" s="34"/>
      <c r="K48" s="34"/>
      <c r="M48" s="34"/>
      <c r="O48" s="34"/>
      <c r="P48" s="34"/>
      <c r="R48" s="34"/>
      <c r="T48" s="34"/>
      <c r="U48" s="34"/>
      <c r="V48" s="34"/>
      <c r="W48" s="34"/>
      <c r="X48" s="34"/>
      <c r="Y48" s="214"/>
      <c r="AB48" s="214"/>
      <c r="AH48" s="203"/>
      <c r="AT48" s="214"/>
    </row>
    <row r="49" spans="1:46">
      <c r="A49" s="203"/>
      <c r="B49" s="34"/>
      <c r="K49" s="34"/>
      <c r="M49" s="34"/>
      <c r="O49" s="34"/>
      <c r="P49" s="34"/>
      <c r="R49" s="34"/>
      <c r="T49" s="34"/>
      <c r="U49" s="34"/>
      <c r="V49" s="34"/>
      <c r="W49" s="34"/>
      <c r="X49" s="34"/>
      <c r="Y49" s="214"/>
      <c r="AB49" s="214"/>
      <c r="AH49" s="203"/>
      <c r="AT49" s="214"/>
    </row>
    <row r="50" spans="1:46">
      <c r="A50" s="203"/>
      <c r="B50" s="34"/>
      <c r="K50" s="34"/>
      <c r="M50" s="34"/>
      <c r="O50" s="34"/>
      <c r="P50" s="34"/>
      <c r="R50" s="34"/>
      <c r="T50" s="34"/>
      <c r="U50" s="34"/>
      <c r="V50" s="34"/>
      <c r="W50" s="34"/>
      <c r="X50" s="34"/>
      <c r="Y50" s="214"/>
      <c r="AB50" s="214"/>
      <c r="AH50" s="203"/>
      <c r="AT50" s="214"/>
    </row>
    <row r="51" spans="1:46">
      <c r="A51" s="203"/>
      <c r="AT51" s="214"/>
    </row>
    <row r="52" spans="1:46">
      <c r="A52" s="203"/>
      <c r="AT52" s="214"/>
    </row>
    <row r="53" spans="1:46">
      <c r="A53" s="203"/>
      <c r="AT53" s="214"/>
    </row>
    <row r="54" spans="1:46">
      <c r="A54" s="203"/>
      <c r="AT54" s="214"/>
    </row>
  </sheetData>
  <mergeCells count="91">
    <mergeCell ref="AH3:AI3"/>
    <mergeCell ref="AJ3:AL3"/>
    <mergeCell ref="F2:Q2"/>
    <mergeCell ref="B3:C3"/>
    <mergeCell ref="D3:F3"/>
    <mergeCell ref="P3:Q3"/>
    <mergeCell ref="K3:L3"/>
    <mergeCell ref="M3:O3"/>
    <mergeCell ref="AQ3:AR3"/>
    <mergeCell ref="AS3:AU3"/>
    <mergeCell ref="A1:AL1"/>
    <mergeCell ref="AQ5:AQ8"/>
    <mergeCell ref="A9:A15"/>
    <mergeCell ref="B9:B15"/>
    <mergeCell ref="P9:P15"/>
    <mergeCell ref="AH9:AH15"/>
    <mergeCell ref="AQ9:AQ15"/>
    <mergeCell ref="A5:A8"/>
    <mergeCell ref="B5:B8"/>
    <mergeCell ref="P5:P8"/>
    <mergeCell ref="AH5:AH8"/>
    <mergeCell ref="R3:T3"/>
    <mergeCell ref="Y3:Z3"/>
    <mergeCell ref="AA3:AC3"/>
    <mergeCell ref="A16:A19"/>
    <mergeCell ref="B16:B19"/>
    <mergeCell ref="P16:P19"/>
    <mergeCell ref="AH16:AH19"/>
    <mergeCell ref="AQ16:AQ19"/>
    <mergeCell ref="Y16:Y19"/>
    <mergeCell ref="A20:A23"/>
    <mergeCell ref="B20:B23"/>
    <mergeCell ref="P20:P23"/>
    <mergeCell ref="AH20:AH23"/>
    <mergeCell ref="AQ20:AQ23"/>
    <mergeCell ref="Y20:Y23"/>
    <mergeCell ref="A24:A28"/>
    <mergeCell ref="B24:B28"/>
    <mergeCell ref="P24:P28"/>
    <mergeCell ref="AH24:AH28"/>
    <mergeCell ref="AQ24:AQ28"/>
    <mergeCell ref="Y24:Y28"/>
    <mergeCell ref="AQ31:AR31"/>
    <mergeCell ref="B33:C33"/>
    <mergeCell ref="P33:Q33"/>
    <mergeCell ref="Y33:Z33"/>
    <mergeCell ref="AH33:AI33"/>
    <mergeCell ref="A31:A38"/>
    <mergeCell ref="B31:C31"/>
    <mergeCell ref="P31:Q31"/>
    <mergeCell ref="Y31:Z31"/>
    <mergeCell ref="AH31:AI31"/>
    <mergeCell ref="K31:L31"/>
    <mergeCell ref="B37:C37"/>
    <mergeCell ref="K37:L37"/>
    <mergeCell ref="P37:Q37"/>
    <mergeCell ref="Y37:Z37"/>
    <mergeCell ref="AH37:AI37"/>
    <mergeCell ref="AI40:AJ40"/>
    <mergeCell ref="B35:C35"/>
    <mergeCell ref="P35:Q35"/>
    <mergeCell ref="Y35:Z35"/>
    <mergeCell ref="AH35:AI35"/>
    <mergeCell ref="B36:C36"/>
    <mergeCell ref="P36:Q36"/>
    <mergeCell ref="Y36:Z36"/>
    <mergeCell ref="AH36:AI36"/>
    <mergeCell ref="B38:C38"/>
    <mergeCell ref="P38:Q38"/>
    <mergeCell ref="Y38:Z38"/>
    <mergeCell ref="AH38:AI38"/>
    <mergeCell ref="AQ38:AR38"/>
    <mergeCell ref="AQ35:AR35"/>
    <mergeCell ref="AQ36:AR36"/>
    <mergeCell ref="AQ33:AR33"/>
    <mergeCell ref="B34:C34"/>
    <mergeCell ref="P34:Q34"/>
    <mergeCell ref="Y34:Z34"/>
    <mergeCell ref="AH34:AI34"/>
    <mergeCell ref="AQ34:AR34"/>
    <mergeCell ref="K33:L33"/>
    <mergeCell ref="K34:L34"/>
    <mergeCell ref="K35:L35"/>
    <mergeCell ref="K36:L36"/>
    <mergeCell ref="K38:L38"/>
    <mergeCell ref="Y5:Y8"/>
    <mergeCell ref="Y9:Y15"/>
    <mergeCell ref="K16:K19"/>
    <mergeCell ref="K20:K23"/>
    <mergeCell ref="K24:K28"/>
    <mergeCell ref="K5:K15"/>
  </mergeCells>
  <phoneticPr fontId="22" type="noConversion"/>
  <pageMargins left="0.39370078740157483" right="0.39370078740157483" top="0" bottom="0" header="0.31496062992125984" footer="0.31496062992125984"/>
  <pageSetup paperSize="9" scale="4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55"/>
  <sheetViews>
    <sheetView view="pageBreakPreview" zoomScale="55" zoomScaleSheetLayoutView="55" workbookViewId="0">
      <selection activeCell="U22" sqref="U22"/>
    </sheetView>
  </sheetViews>
  <sheetFormatPr defaultColWidth="8.88671875" defaultRowHeight="18"/>
  <cols>
    <col min="1" max="1" width="6.6640625" style="214" customWidth="1"/>
    <col min="2" max="2" width="8.6640625" style="35" customWidth="1"/>
    <col min="3" max="3" width="10.6640625" style="34" customWidth="1"/>
    <col min="4" max="4" width="11.6640625" style="34" customWidth="1"/>
    <col min="5" max="5" width="10.6640625" style="34" customWidth="1"/>
    <col min="6" max="6" width="10.6640625" style="35" customWidth="1"/>
    <col min="7" max="7" width="5.44140625" style="30" hidden="1" customWidth="1"/>
    <col min="8" max="8" width="10.109375" style="28" hidden="1" customWidth="1"/>
    <col min="9" max="10" width="6.6640625" style="28" hidden="1" customWidth="1"/>
    <col min="11" max="11" width="8.6640625" style="35" customWidth="1"/>
    <col min="12" max="12" width="10.6640625" style="34" customWidth="1"/>
    <col min="13" max="13" width="11.6640625" style="210" customWidth="1"/>
    <col min="14" max="14" width="10.6640625" style="34" customWidth="1"/>
    <col min="15" max="15" width="10.6640625" style="35" customWidth="1"/>
    <col min="16" max="16" width="5.44140625" style="30" hidden="1" customWidth="1"/>
    <col min="17" max="17" width="5.77734375" style="28" hidden="1" customWidth="1"/>
    <col min="18" max="19" width="6.6640625" style="28" hidden="1" customWidth="1"/>
    <col min="20" max="20" width="8.88671875" style="211" customWidth="1"/>
    <col min="21" max="21" width="10.6640625" style="214" customWidth="1"/>
    <col min="22" max="22" width="11.6640625" style="214" customWidth="1"/>
    <col min="23" max="24" width="10.6640625" style="211" customWidth="1"/>
    <col min="25" max="25" width="5.44140625" style="206" hidden="1" customWidth="1"/>
    <col min="26" max="26" width="5.77734375" style="207" hidden="1" customWidth="1"/>
    <col min="27" max="28" width="6.6640625" style="207" hidden="1" customWidth="1"/>
    <col min="29" max="29" width="8.77734375" style="211" customWidth="1"/>
    <col min="30" max="30" width="10.6640625" style="214" customWidth="1"/>
    <col min="31" max="31" width="11.6640625" style="214" customWidth="1"/>
    <col min="32" max="33" width="10.6640625" style="211" customWidth="1"/>
    <col min="34" max="34" width="5.44140625" style="206" hidden="1" customWidth="1"/>
    <col min="35" max="35" width="5.77734375" style="207" hidden="1" customWidth="1"/>
    <col min="36" max="37" width="6.6640625" style="207" hidden="1" customWidth="1"/>
    <col min="38" max="38" width="8.6640625" style="211" customWidth="1"/>
    <col min="39" max="39" width="10.6640625" style="214" customWidth="1"/>
    <col min="40" max="40" width="11.6640625" style="214" customWidth="1"/>
    <col min="41" max="42" width="10.6640625" style="211" customWidth="1"/>
    <col min="43" max="43" width="5.44140625" style="206" hidden="1" customWidth="1"/>
    <col min="44" max="44" width="5.77734375" style="207" hidden="1" customWidth="1"/>
    <col min="45" max="45" width="7.44140625" style="207" hidden="1" customWidth="1"/>
    <col min="46" max="46" width="6.6640625" style="207" hidden="1" customWidth="1"/>
    <col min="47" max="16384" width="8.88671875" style="203"/>
  </cols>
  <sheetData>
    <row r="1" spans="1:46" s="32" customFormat="1" ht="28.2" customHeight="1">
      <c r="A1" s="357" t="s">
        <v>231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7"/>
      <c r="AS1" s="357"/>
      <c r="AT1" s="357"/>
    </row>
    <row r="2" spans="1:46" s="34" customFormat="1" ht="18.600000000000001" thickBot="1">
      <c r="A2" s="33" t="s">
        <v>240</v>
      </c>
      <c r="C2" s="318"/>
      <c r="D2" s="318"/>
      <c r="F2" s="366"/>
      <c r="G2" s="366"/>
      <c r="H2" s="366"/>
      <c r="I2" s="366"/>
      <c r="J2" s="366"/>
      <c r="K2" s="366"/>
      <c r="L2" s="366"/>
      <c r="N2" s="35"/>
      <c r="P2" s="36"/>
      <c r="Q2" s="36"/>
      <c r="R2" s="36"/>
      <c r="S2" s="36"/>
      <c r="W2" s="35"/>
      <c r="Y2" s="36"/>
      <c r="Z2" s="36"/>
      <c r="AA2" s="36"/>
      <c r="AK2" s="34" t="s">
        <v>21</v>
      </c>
      <c r="AT2" s="36"/>
    </row>
    <row r="3" spans="1:46" s="34" customFormat="1" ht="31.5" customHeight="1">
      <c r="A3" s="37" t="s">
        <v>22</v>
      </c>
      <c r="B3" s="364">
        <f>萬新月菜單!A8</f>
        <v>45908</v>
      </c>
      <c r="C3" s="365"/>
      <c r="D3" s="361">
        <f>B3</f>
        <v>45908</v>
      </c>
      <c r="E3" s="362"/>
      <c r="F3" s="363"/>
      <c r="G3" s="38"/>
      <c r="H3" s="38"/>
      <c r="I3" s="38"/>
      <c r="J3" s="38"/>
      <c r="K3" s="364">
        <f>B3+1</f>
        <v>45909</v>
      </c>
      <c r="L3" s="365"/>
      <c r="M3" s="361">
        <f>K3</f>
        <v>45909</v>
      </c>
      <c r="N3" s="362"/>
      <c r="O3" s="363"/>
      <c r="P3" s="38"/>
      <c r="Q3" s="38"/>
      <c r="R3" s="38"/>
      <c r="S3" s="38"/>
      <c r="T3" s="364">
        <f>K3+1</f>
        <v>45910</v>
      </c>
      <c r="U3" s="365"/>
      <c r="V3" s="361">
        <f>T3</f>
        <v>45910</v>
      </c>
      <c r="W3" s="362"/>
      <c r="X3" s="363"/>
      <c r="Y3" s="38"/>
      <c r="Z3" s="38"/>
      <c r="AA3" s="38"/>
      <c r="AB3" s="38"/>
      <c r="AC3" s="364">
        <f>T3+1</f>
        <v>45911</v>
      </c>
      <c r="AD3" s="365"/>
      <c r="AE3" s="361">
        <f>AC3</f>
        <v>45911</v>
      </c>
      <c r="AF3" s="362"/>
      <c r="AG3" s="363"/>
      <c r="AH3" s="38"/>
      <c r="AI3" s="38"/>
      <c r="AJ3" s="38"/>
      <c r="AK3" s="38"/>
      <c r="AL3" s="364">
        <f>AC3+1</f>
        <v>45912</v>
      </c>
      <c r="AM3" s="365"/>
      <c r="AN3" s="361">
        <f>AL3</f>
        <v>45912</v>
      </c>
      <c r="AO3" s="362"/>
      <c r="AP3" s="363"/>
      <c r="AQ3" s="38"/>
      <c r="AR3" s="38"/>
      <c r="AS3" s="38"/>
      <c r="AT3" s="40"/>
    </row>
    <row r="4" spans="1:46" s="56" customFormat="1" ht="36">
      <c r="A4" s="41" t="s">
        <v>23</v>
      </c>
      <c r="B4" s="45" t="s">
        <v>24</v>
      </c>
      <c r="C4" s="46" t="s">
        <v>25</v>
      </c>
      <c r="D4" s="47" t="s">
        <v>26</v>
      </c>
      <c r="E4" s="47" t="s">
        <v>27</v>
      </c>
      <c r="F4" s="48"/>
      <c r="G4" s="42" t="s">
        <v>28</v>
      </c>
      <c r="H4" s="43" t="s">
        <v>29</v>
      </c>
      <c r="I4" s="43" t="s">
        <v>30</v>
      </c>
      <c r="J4" s="44" t="s">
        <v>31</v>
      </c>
      <c r="K4" s="45" t="s">
        <v>24</v>
      </c>
      <c r="L4" s="46" t="s">
        <v>25</v>
      </c>
      <c r="M4" s="47" t="s">
        <v>26</v>
      </c>
      <c r="N4" s="47" t="s">
        <v>27</v>
      </c>
      <c r="O4" s="48"/>
      <c r="P4" s="42" t="s">
        <v>28</v>
      </c>
      <c r="Q4" s="43" t="s">
        <v>29</v>
      </c>
      <c r="R4" s="43" t="s">
        <v>30</v>
      </c>
      <c r="S4" s="44" t="s">
        <v>31</v>
      </c>
      <c r="T4" s="45" t="s">
        <v>24</v>
      </c>
      <c r="U4" s="46" t="s">
        <v>25</v>
      </c>
      <c r="V4" s="47" t="s">
        <v>26</v>
      </c>
      <c r="W4" s="47" t="s">
        <v>27</v>
      </c>
      <c r="X4" s="48"/>
      <c r="Y4" s="49" t="s">
        <v>28</v>
      </c>
      <c r="Z4" s="50" t="s">
        <v>29</v>
      </c>
      <c r="AA4" s="50" t="s">
        <v>30</v>
      </c>
      <c r="AB4" s="51" t="s">
        <v>31</v>
      </c>
      <c r="AC4" s="45" t="s">
        <v>24</v>
      </c>
      <c r="AD4" s="46" t="s">
        <v>25</v>
      </c>
      <c r="AE4" s="47" t="s">
        <v>26</v>
      </c>
      <c r="AF4" s="47" t="s">
        <v>27</v>
      </c>
      <c r="AG4" s="48"/>
      <c r="AH4" s="49" t="s">
        <v>28</v>
      </c>
      <c r="AI4" s="50" t="s">
        <v>29</v>
      </c>
      <c r="AJ4" s="50" t="s">
        <v>30</v>
      </c>
      <c r="AK4" s="51" t="s">
        <v>31</v>
      </c>
      <c r="AL4" s="45" t="s">
        <v>24</v>
      </c>
      <c r="AM4" s="46" t="s">
        <v>25</v>
      </c>
      <c r="AN4" s="47" t="s">
        <v>26</v>
      </c>
      <c r="AO4" s="47" t="s">
        <v>27</v>
      </c>
      <c r="AP4" s="48"/>
      <c r="AQ4" s="49" t="s">
        <v>28</v>
      </c>
      <c r="AR4" s="50" t="s">
        <v>29</v>
      </c>
      <c r="AS4" s="50" t="s">
        <v>30</v>
      </c>
      <c r="AT4" s="55" t="s">
        <v>31</v>
      </c>
    </row>
    <row r="5" spans="1:46" s="56" customFormat="1" ht="30" customHeight="1">
      <c r="A5" s="358" t="s">
        <v>0</v>
      </c>
      <c r="B5" s="331" t="str">
        <f>萬新月菜單!C8</f>
        <v>白米飯</v>
      </c>
      <c r="C5" s="46" t="s">
        <v>54</v>
      </c>
      <c r="D5" s="46">
        <v>110</v>
      </c>
      <c r="E5" s="71">
        <f t="shared" ref="E5" si="0">D5*330/1000</f>
        <v>36.299999999999997</v>
      </c>
      <c r="F5" s="48"/>
      <c r="G5" s="57"/>
      <c r="H5" s="43"/>
      <c r="I5" s="43"/>
      <c r="J5" s="44"/>
      <c r="K5" s="331" t="str">
        <f>萬新月菜單!D9</f>
        <v>紅蔥肉絲炒麵</v>
      </c>
      <c r="L5" s="46" t="s">
        <v>50</v>
      </c>
      <c r="M5" s="46">
        <v>165</v>
      </c>
      <c r="N5" s="71">
        <f t="shared" ref="N5:N10" si="1">M5*330/1000</f>
        <v>54.45</v>
      </c>
      <c r="O5" s="48"/>
      <c r="P5" s="57"/>
      <c r="Q5" s="43"/>
      <c r="R5" s="43"/>
      <c r="S5" s="44"/>
      <c r="T5" s="331" t="str">
        <f>萬新月菜單!C10</f>
        <v>糙米飯</v>
      </c>
      <c r="U5" s="46" t="s">
        <v>53</v>
      </c>
      <c r="V5" s="46">
        <v>93</v>
      </c>
      <c r="W5" s="71">
        <f t="shared" ref="W5:W6" si="2">V5*330/1000</f>
        <v>30.69</v>
      </c>
      <c r="X5" s="48"/>
      <c r="Y5" s="57"/>
      <c r="Z5" s="43"/>
      <c r="AA5" s="43"/>
      <c r="AB5" s="44"/>
      <c r="AC5" s="331" t="str">
        <f>萬新月菜單!C11</f>
        <v>小米飯</v>
      </c>
      <c r="AD5" s="46" t="s">
        <v>53</v>
      </c>
      <c r="AE5" s="46">
        <v>93</v>
      </c>
      <c r="AF5" s="71">
        <f t="shared" ref="AF5:AF6" si="3">AE5*330/1000</f>
        <v>30.69</v>
      </c>
      <c r="AG5" s="48"/>
      <c r="AH5" s="221"/>
      <c r="AI5" s="43"/>
      <c r="AJ5" s="43"/>
      <c r="AK5" s="44"/>
      <c r="AL5" s="331" t="str">
        <f>萬新月菜單!C12</f>
        <v>胚芽米飯</v>
      </c>
      <c r="AM5" s="46" t="s">
        <v>53</v>
      </c>
      <c r="AN5" s="46">
        <v>93</v>
      </c>
      <c r="AO5" s="71">
        <f t="shared" ref="AO5:AO6" si="4">AN5*330/1000</f>
        <v>30.69</v>
      </c>
      <c r="AP5" s="48"/>
      <c r="AQ5" s="57"/>
      <c r="AR5" s="43"/>
      <c r="AS5" s="43"/>
      <c r="AT5" s="64"/>
    </row>
    <row r="6" spans="1:46" s="56" customFormat="1" ht="30" customHeight="1">
      <c r="A6" s="359"/>
      <c r="B6" s="332"/>
      <c r="C6" s="46"/>
      <c r="D6" s="46"/>
      <c r="E6" s="46"/>
      <c r="F6" s="48"/>
      <c r="G6" s="57"/>
      <c r="H6" s="65"/>
      <c r="I6" s="66"/>
      <c r="J6" s="67"/>
      <c r="K6" s="332"/>
      <c r="L6" s="46" t="s">
        <v>69</v>
      </c>
      <c r="M6" s="46">
        <v>45</v>
      </c>
      <c r="N6" s="71">
        <f t="shared" si="1"/>
        <v>14.85</v>
      </c>
      <c r="O6" s="48"/>
      <c r="P6" s="57"/>
      <c r="Q6" s="65"/>
      <c r="R6" s="66"/>
      <c r="S6" s="67"/>
      <c r="T6" s="332"/>
      <c r="U6" s="46" t="s">
        <v>67</v>
      </c>
      <c r="V6" s="46">
        <v>17</v>
      </c>
      <c r="W6" s="71">
        <f t="shared" si="2"/>
        <v>5.61</v>
      </c>
      <c r="X6" s="48"/>
      <c r="Y6" s="57"/>
      <c r="Z6" s="65"/>
      <c r="AA6" s="66"/>
      <c r="AB6" s="67"/>
      <c r="AC6" s="332"/>
      <c r="AD6" s="46" t="s">
        <v>51</v>
      </c>
      <c r="AE6" s="46">
        <v>17</v>
      </c>
      <c r="AF6" s="71">
        <f t="shared" si="3"/>
        <v>5.61</v>
      </c>
      <c r="AG6" s="48"/>
      <c r="AH6" s="221"/>
      <c r="AI6" s="223"/>
      <c r="AJ6" s="224"/>
      <c r="AK6" s="225"/>
      <c r="AL6" s="332"/>
      <c r="AM6" s="46" t="s">
        <v>52</v>
      </c>
      <c r="AN6" s="46">
        <v>17</v>
      </c>
      <c r="AO6" s="71">
        <f t="shared" si="4"/>
        <v>5.61</v>
      </c>
      <c r="AP6" s="48"/>
      <c r="AQ6" s="57"/>
      <c r="AR6" s="65"/>
      <c r="AS6" s="66"/>
      <c r="AT6" s="69"/>
    </row>
    <row r="7" spans="1:46" s="56" customFormat="1" ht="30" customHeight="1">
      <c r="A7" s="359"/>
      <c r="B7" s="332"/>
      <c r="C7" s="46"/>
      <c r="D7" s="46"/>
      <c r="E7" s="46"/>
      <c r="F7" s="48"/>
      <c r="G7" s="42"/>
      <c r="H7" s="43"/>
      <c r="I7" s="43"/>
      <c r="J7" s="44"/>
      <c r="K7" s="332"/>
      <c r="L7" s="46" t="s">
        <v>73</v>
      </c>
      <c r="M7" s="46">
        <v>20</v>
      </c>
      <c r="N7" s="71">
        <f t="shared" si="1"/>
        <v>6.6</v>
      </c>
      <c r="O7" s="48"/>
      <c r="P7" s="42"/>
      <c r="Q7" s="43"/>
      <c r="R7" s="66"/>
      <c r="S7" s="44"/>
      <c r="T7" s="332"/>
      <c r="U7" s="46"/>
      <c r="V7" s="46"/>
      <c r="W7" s="46"/>
      <c r="X7" s="48"/>
      <c r="Y7" s="57"/>
      <c r="Z7" s="43"/>
      <c r="AA7" s="43"/>
      <c r="AB7" s="44"/>
      <c r="AC7" s="332"/>
      <c r="AD7" s="46"/>
      <c r="AE7" s="46"/>
      <c r="AF7" s="46"/>
      <c r="AG7" s="48"/>
      <c r="AH7" s="226"/>
      <c r="AI7" s="223"/>
      <c r="AJ7" s="224"/>
      <c r="AK7" s="44"/>
      <c r="AL7" s="332"/>
      <c r="AM7" s="46"/>
      <c r="AN7" s="46"/>
      <c r="AO7" s="46"/>
      <c r="AP7" s="48"/>
      <c r="AQ7" s="42"/>
      <c r="AR7" s="43"/>
      <c r="AS7" s="43"/>
      <c r="AT7" s="64"/>
    </row>
    <row r="8" spans="1:46" s="56" customFormat="1" ht="30" customHeight="1">
      <c r="A8" s="360"/>
      <c r="B8" s="333"/>
      <c r="C8" s="46"/>
      <c r="D8" s="46"/>
      <c r="E8" s="46"/>
      <c r="F8" s="48"/>
      <c r="G8" s="73"/>
      <c r="H8" s="65"/>
      <c r="I8" s="66"/>
      <c r="J8" s="67"/>
      <c r="K8" s="332"/>
      <c r="L8" s="215" t="s">
        <v>32</v>
      </c>
      <c r="M8" s="46">
        <v>70</v>
      </c>
      <c r="N8" s="71">
        <f t="shared" si="1"/>
        <v>23.1</v>
      </c>
      <c r="O8" s="48"/>
      <c r="P8" s="73"/>
      <c r="Q8" s="74"/>
      <c r="R8" s="66"/>
      <c r="S8" s="67"/>
      <c r="T8" s="333"/>
      <c r="U8" s="215"/>
      <c r="V8" s="46"/>
      <c r="W8" s="46"/>
      <c r="X8" s="76"/>
      <c r="Y8" s="266"/>
      <c r="Z8" s="215"/>
      <c r="AA8" s="66"/>
      <c r="AB8" s="78"/>
      <c r="AC8" s="333"/>
      <c r="AD8" s="46"/>
      <c r="AE8" s="46"/>
      <c r="AF8" s="46"/>
      <c r="AG8" s="48"/>
      <c r="AH8" s="226"/>
      <c r="AI8" s="223"/>
      <c r="AJ8" s="224"/>
      <c r="AK8" s="227"/>
      <c r="AL8" s="333"/>
      <c r="AM8" s="46"/>
      <c r="AN8" s="46"/>
      <c r="AO8" s="46"/>
      <c r="AP8" s="48"/>
      <c r="AQ8" s="80"/>
      <c r="AR8" s="81"/>
      <c r="AS8" s="82"/>
      <c r="AT8" s="83"/>
    </row>
    <row r="9" spans="1:46" s="56" customFormat="1" ht="30" customHeight="1">
      <c r="A9" s="349" t="s">
        <v>4</v>
      </c>
      <c r="B9" s="336" t="str">
        <f>萬新月菜單!D8</f>
        <v>黑蜜肉排×1</v>
      </c>
      <c r="C9" s="46" t="s">
        <v>209</v>
      </c>
      <c r="D9" s="46">
        <v>75</v>
      </c>
      <c r="E9" s="71">
        <f t="shared" ref="E9" si="5">D9*330/1000</f>
        <v>24.75</v>
      </c>
      <c r="F9" s="48"/>
      <c r="G9" s="57"/>
      <c r="H9" s="65"/>
      <c r="I9" s="66"/>
      <c r="J9" s="67"/>
      <c r="K9" s="332"/>
      <c r="L9" s="46" t="s">
        <v>34</v>
      </c>
      <c r="M9" s="46">
        <v>50</v>
      </c>
      <c r="N9" s="71">
        <f t="shared" si="1"/>
        <v>16.5</v>
      </c>
      <c r="O9" s="48"/>
      <c r="P9" s="57"/>
      <c r="Q9" s="65"/>
      <c r="R9" s="66"/>
      <c r="S9" s="67"/>
      <c r="T9" s="331" t="str">
        <f>萬新月菜單!D10</f>
        <v>蜜 汁 雞</v>
      </c>
      <c r="U9" s="46" t="s">
        <v>86</v>
      </c>
      <c r="V9" s="46">
        <v>110</v>
      </c>
      <c r="W9" s="71">
        <f t="shared" ref="W9" si="6">V9*330/1000</f>
        <v>36.299999999999997</v>
      </c>
      <c r="X9" s="48"/>
      <c r="Y9" s="57"/>
      <c r="Z9" s="65"/>
      <c r="AA9" s="66"/>
      <c r="AB9" s="67"/>
      <c r="AC9" s="336" t="str">
        <f>萬新月菜單!D11</f>
        <v>鹽酥魚丁</v>
      </c>
      <c r="AD9" s="46" t="s">
        <v>113</v>
      </c>
      <c r="AE9" s="46">
        <v>140</v>
      </c>
      <c r="AF9" s="71">
        <f t="shared" ref="AF9:AF11" si="7">AE9*330/1000</f>
        <v>46.2</v>
      </c>
      <c r="AG9" s="48"/>
      <c r="AH9" s="221"/>
      <c r="AI9" s="223"/>
      <c r="AJ9" s="224"/>
      <c r="AK9" s="225"/>
      <c r="AL9" s="336" t="str">
        <f>萬新月菜單!D12</f>
        <v>銀蘿燒肉</v>
      </c>
      <c r="AM9" s="46" t="s">
        <v>93</v>
      </c>
      <c r="AN9" s="46">
        <v>70</v>
      </c>
      <c r="AO9" s="71">
        <f t="shared" ref="AO9:AO10" si="8">AN9*330/1000</f>
        <v>23.1</v>
      </c>
      <c r="AP9" s="48"/>
      <c r="AQ9" s="57"/>
      <c r="AR9" s="65"/>
      <c r="AS9" s="66"/>
      <c r="AT9" s="69"/>
    </row>
    <row r="10" spans="1:46" s="56" customFormat="1" ht="30" customHeight="1">
      <c r="A10" s="350"/>
      <c r="B10" s="337"/>
      <c r="C10" s="46"/>
      <c r="D10" s="46"/>
      <c r="E10" s="46"/>
      <c r="F10" s="48"/>
      <c r="G10" s="73"/>
      <c r="H10" s="65"/>
      <c r="I10" s="66"/>
      <c r="J10" s="67"/>
      <c r="K10" s="332"/>
      <c r="L10" s="46" t="s">
        <v>176</v>
      </c>
      <c r="M10" s="46">
        <v>15</v>
      </c>
      <c r="N10" s="71">
        <f t="shared" si="1"/>
        <v>4.95</v>
      </c>
      <c r="O10" s="48"/>
      <c r="P10" s="57"/>
      <c r="Q10" s="74"/>
      <c r="R10" s="66"/>
      <c r="S10" s="67"/>
      <c r="T10" s="332"/>
      <c r="U10" s="46" t="s">
        <v>197</v>
      </c>
      <c r="V10" s="46">
        <v>1</v>
      </c>
      <c r="W10" s="46">
        <v>1</v>
      </c>
      <c r="X10" s="48"/>
      <c r="Y10" s="73"/>
      <c r="Z10" s="65"/>
      <c r="AA10" s="66"/>
      <c r="AB10" s="67"/>
      <c r="AC10" s="337"/>
      <c r="AD10" s="46" t="s">
        <v>59</v>
      </c>
      <c r="AE10" s="46">
        <v>30</v>
      </c>
      <c r="AF10" s="71">
        <f t="shared" si="7"/>
        <v>9.9</v>
      </c>
      <c r="AG10" s="48"/>
      <c r="AH10" s="226"/>
      <c r="AI10" s="223"/>
      <c r="AJ10" s="224"/>
      <c r="AK10" s="225"/>
      <c r="AL10" s="337"/>
      <c r="AM10" s="46" t="s">
        <v>94</v>
      </c>
      <c r="AN10" s="46">
        <v>50</v>
      </c>
      <c r="AO10" s="71">
        <f t="shared" si="8"/>
        <v>16.5</v>
      </c>
      <c r="AP10" s="48"/>
      <c r="AQ10" s="73"/>
      <c r="AR10" s="65"/>
      <c r="AS10" s="66"/>
      <c r="AT10" s="69"/>
    </row>
    <row r="11" spans="1:46" s="56" customFormat="1" ht="30" customHeight="1">
      <c r="A11" s="350"/>
      <c r="B11" s="337"/>
      <c r="C11" s="46"/>
      <c r="D11" s="46"/>
      <c r="E11" s="46"/>
      <c r="F11" s="48"/>
      <c r="G11" s="57"/>
      <c r="H11" s="65"/>
      <c r="I11" s="66"/>
      <c r="J11" s="67"/>
      <c r="K11" s="332"/>
      <c r="L11" s="46"/>
      <c r="M11" s="46"/>
      <c r="N11" s="46"/>
      <c r="O11" s="48"/>
      <c r="P11" s="57"/>
      <c r="Q11" s="65"/>
      <c r="R11" s="66"/>
      <c r="S11" s="67"/>
      <c r="T11" s="332"/>
      <c r="U11" s="46"/>
      <c r="V11" s="46"/>
      <c r="W11" s="46"/>
      <c r="X11" s="48"/>
      <c r="Y11" s="57"/>
      <c r="Z11" s="65"/>
      <c r="AA11" s="66"/>
      <c r="AB11" s="67"/>
      <c r="AC11" s="337"/>
      <c r="AD11" s="46" t="s">
        <v>104</v>
      </c>
      <c r="AE11" s="46">
        <v>10</v>
      </c>
      <c r="AF11" s="71">
        <f t="shared" si="7"/>
        <v>3.3</v>
      </c>
      <c r="AG11" s="48"/>
      <c r="AH11" s="221"/>
      <c r="AI11" s="223"/>
      <c r="AJ11" s="224"/>
      <c r="AK11" s="225"/>
      <c r="AL11" s="337"/>
      <c r="AM11" s="46"/>
      <c r="AN11" s="46"/>
      <c r="AO11" s="46"/>
      <c r="AP11" s="48"/>
      <c r="AQ11" s="57"/>
      <c r="AR11" s="65"/>
      <c r="AS11" s="66"/>
      <c r="AT11" s="69"/>
    </row>
    <row r="12" spans="1:46" s="56" customFormat="1" ht="30" customHeight="1">
      <c r="A12" s="350"/>
      <c r="B12" s="337"/>
      <c r="C12" s="46"/>
      <c r="D12" s="46"/>
      <c r="E12" s="46"/>
      <c r="F12" s="48"/>
      <c r="G12" s="57"/>
      <c r="H12" s="65"/>
      <c r="I12" s="66"/>
      <c r="J12" s="67"/>
      <c r="K12" s="332"/>
      <c r="L12" s="46"/>
      <c r="M12" s="46"/>
      <c r="N12" s="46"/>
      <c r="O12" s="48"/>
      <c r="P12" s="57"/>
      <c r="Q12" s="65"/>
      <c r="R12" s="66"/>
      <c r="S12" s="67"/>
      <c r="T12" s="332"/>
      <c r="U12" s="46"/>
      <c r="V12" s="46"/>
      <c r="W12" s="46"/>
      <c r="Y12" s="80"/>
      <c r="Z12" s="81"/>
      <c r="AA12" s="66"/>
      <c r="AB12" s="67"/>
      <c r="AC12" s="337"/>
      <c r="AD12" s="46"/>
      <c r="AE12" s="46"/>
      <c r="AF12" s="46"/>
      <c r="AG12" s="48"/>
      <c r="AH12" s="221"/>
      <c r="AI12" s="223"/>
      <c r="AJ12" s="224"/>
      <c r="AK12" s="225"/>
      <c r="AL12" s="337"/>
      <c r="AM12" s="46"/>
      <c r="AN12" s="46"/>
      <c r="AO12" s="46"/>
      <c r="AP12" s="48"/>
      <c r="AQ12" s="57"/>
      <c r="AR12" s="65"/>
      <c r="AS12" s="66"/>
      <c r="AT12" s="69"/>
    </row>
    <row r="13" spans="1:46" s="56" customFormat="1" ht="30" customHeight="1">
      <c r="A13" s="350"/>
      <c r="B13" s="337"/>
      <c r="C13" s="46"/>
      <c r="D13" s="46"/>
      <c r="E13" s="46"/>
      <c r="F13" s="48"/>
      <c r="G13" s="57"/>
      <c r="H13" s="65"/>
      <c r="I13" s="66"/>
      <c r="J13" s="84"/>
      <c r="K13" s="332"/>
      <c r="L13" s="46"/>
      <c r="M13" s="46"/>
      <c r="N13" s="46"/>
      <c r="O13" s="48"/>
      <c r="P13" s="57"/>
      <c r="Q13" s="65"/>
      <c r="R13" s="66"/>
      <c r="S13" s="84"/>
      <c r="T13" s="332"/>
      <c r="U13" s="46"/>
      <c r="V13" s="46"/>
      <c r="W13" s="46"/>
      <c r="X13" s="48"/>
      <c r="Y13" s="57"/>
      <c r="Z13" s="81"/>
      <c r="AA13" s="81"/>
      <c r="AB13" s="85"/>
      <c r="AC13" s="337"/>
      <c r="AD13" s="46"/>
      <c r="AE13" s="46"/>
      <c r="AF13" s="46"/>
      <c r="AG13" s="48"/>
      <c r="AH13" s="226"/>
      <c r="AI13" s="223"/>
      <c r="AJ13" s="224"/>
      <c r="AK13" s="228"/>
      <c r="AL13" s="337"/>
      <c r="AM13" s="46"/>
      <c r="AN13" s="46"/>
      <c r="AO13" s="46"/>
      <c r="AP13" s="48"/>
      <c r="AQ13" s="57"/>
      <c r="AR13" s="65"/>
      <c r="AS13" s="66"/>
      <c r="AT13" s="87"/>
    </row>
    <row r="14" spans="1:46" s="56" customFormat="1" ht="30" customHeight="1">
      <c r="A14" s="352"/>
      <c r="B14" s="369"/>
      <c r="C14" s="46"/>
      <c r="D14" s="46"/>
      <c r="E14" s="46"/>
      <c r="F14" s="48"/>
      <c r="G14" s="57"/>
      <c r="H14" s="65"/>
      <c r="I14" s="66"/>
      <c r="J14" s="67"/>
      <c r="K14" s="333"/>
      <c r="L14" s="46"/>
      <c r="M14" s="46"/>
      <c r="N14" s="46"/>
      <c r="O14" s="48"/>
      <c r="P14" s="57"/>
      <c r="Q14" s="65"/>
      <c r="R14" s="65"/>
      <c r="S14" s="84"/>
      <c r="T14" s="333"/>
      <c r="U14" s="46"/>
      <c r="V14" s="46"/>
      <c r="W14" s="46"/>
      <c r="X14" s="48"/>
      <c r="Y14" s="88"/>
      <c r="Z14" s="81"/>
      <c r="AA14" s="81"/>
      <c r="AB14" s="85"/>
      <c r="AC14" s="369"/>
      <c r="AD14" s="46"/>
      <c r="AE14" s="46"/>
      <c r="AF14" s="46"/>
      <c r="AG14" s="48"/>
      <c r="AH14" s="229"/>
      <c r="AI14" s="230"/>
      <c r="AJ14" s="230"/>
      <c r="AK14" s="228"/>
      <c r="AL14" s="369"/>
      <c r="AM14" s="46"/>
      <c r="AN14" s="46"/>
      <c r="AO14" s="46"/>
      <c r="AP14" s="48"/>
      <c r="AQ14" s="88"/>
      <c r="AR14" s="81"/>
      <c r="AS14" s="81"/>
      <c r="AT14" s="87"/>
    </row>
    <row r="15" spans="1:46" s="56" customFormat="1" ht="30" customHeight="1">
      <c r="A15" s="349" t="s">
        <v>14</v>
      </c>
      <c r="B15" s="336" t="str">
        <f>萬新月菜單!E8</f>
        <v>螞蟻上樹</v>
      </c>
      <c r="C15" s="46" t="s">
        <v>60</v>
      </c>
      <c r="D15" s="46">
        <v>13</v>
      </c>
      <c r="E15" s="71">
        <f t="shared" ref="E15:E16" si="9">D15*330/1000</f>
        <v>4.29</v>
      </c>
      <c r="F15" s="48"/>
      <c r="G15" s="57"/>
      <c r="H15" s="65"/>
      <c r="I15" s="65"/>
      <c r="J15" s="84"/>
      <c r="K15" s="336" t="str">
        <f>萬新月菜單!E9</f>
        <v>魷魚排×1</v>
      </c>
      <c r="L15" s="46" t="s">
        <v>207</v>
      </c>
      <c r="M15" s="46">
        <v>60</v>
      </c>
      <c r="N15" s="71">
        <f t="shared" ref="N15" si="10">M15*330/1000</f>
        <v>19.8</v>
      </c>
      <c r="O15" s="48"/>
      <c r="P15" s="57"/>
      <c r="Q15" s="65"/>
      <c r="R15" s="65"/>
      <c r="S15" s="84"/>
      <c r="T15" s="336" t="str">
        <f>萬新月菜單!E10</f>
        <v>三絲滑蛋</v>
      </c>
      <c r="U15" s="46" t="s">
        <v>72</v>
      </c>
      <c r="V15" s="46">
        <v>35</v>
      </c>
      <c r="W15" s="71">
        <f t="shared" ref="W15:W18" si="11">V15*330/1000</f>
        <v>11.55</v>
      </c>
      <c r="X15" s="48"/>
      <c r="Y15" s="88"/>
      <c r="Z15" s="81"/>
      <c r="AA15" s="81"/>
      <c r="AB15" s="85"/>
      <c r="AC15" s="336" t="str">
        <f>萬新月菜單!E11</f>
        <v>鐵板肉片</v>
      </c>
      <c r="AD15" s="46" t="s">
        <v>114</v>
      </c>
      <c r="AE15" s="46">
        <v>20</v>
      </c>
      <c r="AF15" s="71">
        <f t="shared" ref="AF15:AF17" si="12">AE15*330/1000</f>
        <v>6.6</v>
      </c>
      <c r="AG15" s="48"/>
      <c r="AH15" s="221"/>
      <c r="AI15" s="223"/>
      <c r="AJ15" s="224"/>
      <c r="AK15" s="227"/>
      <c r="AL15" s="336" t="str">
        <f>萬新月菜單!E12</f>
        <v>芹菜炒豆干片</v>
      </c>
      <c r="AM15" s="46" t="s">
        <v>78</v>
      </c>
      <c r="AN15" s="46">
        <v>20</v>
      </c>
      <c r="AO15" s="71">
        <f t="shared" ref="AO15:AO17" si="13">AN15*330/1000</f>
        <v>6.6</v>
      </c>
      <c r="AP15" s="48"/>
      <c r="AQ15" s="57"/>
      <c r="AR15" s="65"/>
      <c r="AS15" s="81"/>
      <c r="AT15" s="87"/>
    </row>
    <row r="16" spans="1:46" s="56" customFormat="1" ht="30" customHeight="1">
      <c r="A16" s="350"/>
      <c r="B16" s="337"/>
      <c r="C16" s="46" t="s">
        <v>70</v>
      </c>
      <c r="D16" s="46">
        <v>15</v>
      </c>
      <c r="E16" s="71">
        <f t="shared" si="9"/>
        <v>4.95</v>
      </c>
      <c r="F16" s="48"/>
      <c r="G16" s="57"/>
      <c r="H16" s="65"/>
      <c r="I16" s="66"/>
      <c r="J16" s="67"/>
      <c r="K16" s="337"/>
      <c r="L16" s="46"/>
      <c r="M16" s="46"/>
      <c r="N16" s="46"/>
      <c r="O16" s="48"/>
      <c r="P16" s="57"/>
      <c r="Q16" s="74"/>
      <c r="R16" s="66"/>
      <c r="S16" s="67"/>
      <c r="T16" s="337"/>
      <c r="U16" s="46" t="s">
        <v>73</v>
      </c>
      <c r="V16" s="46">
        <v>15</v>
      </c>
      <c r="W16" s="71">
        <f t="shared" si="11"/>
        <v>4.95</v>
      </c>
      <c r="X16" s="48"/>
      <c r="Y16" s="88"/>
      <c r="Z16" s="90"/>
      <c r="AA16" s="82"/>
      <c r="AB16" s="78"/>
      <c r="AC16" s="337"/>
      <c r="AD16" s="46" t="s">
        <v>32</v>
      </c>
      <c r="AE16" s="46">
        <v>40</v>
      </c>
      <c r="AF16" s="71">
        <f t="shared" si="12"/>
        <v>13.2</v>
      </c>
      <c r="AG16" s="48"/>
      <c r="AH16" s="231"/>
      <c r="AI16" s="232"/>
      <c r="AJ16" s="233"/>
      <c r="AK16" s="225"/>
      <c r="AL16" s="337"/>
      <c r="AM16" s="46" t="s">
        <v>73</v>
      </c>
      <c r="AN16" s="46">
        <v>10</v>
      </c>
      <c r="AO16" s="71">
        <f t="shared" si="13"/>
        <v>3.3</v>
      </c>
      <c r="AP16" s="48"/>
      <c r="AQ16" s="57"/>
      <c r="AR16" s="65"/>
      <c r="AS16" s="93"/>
      <c r="AT16" s="83"/>
    </row>
    <row r="17" spans="1:46" s="56" customFormat="1" ht="30" customHeight="1">
      <c r="A17" s="350"/>
      <c r="B17" s="337"/>
      <c r="C17" s="46" t="s">
        <v>61</v>
      </c>
      <c r="D17" s="46">
        <v>1</v>
      </c>
      <c r="E17" s="46">
        <v>1</v>
      </c>
      <c r="F17" s="48"/>
      <c r="G17" s="57"/>
      <c r="H17" s="65"/>
      <c r="I17" s="66"/>
      <c r="J17" s="67"/>
      <c r="K17" s="337"/>
      <c r="L17" s="46"/>
      <c r="M17" s="46"/>
      <c r="N17" s="46"/>
      <c r="O17" s="48"/>
      <c r="P17" s="57"/>
      <c r="Q17" s="66"/>
      <c r="R17" s="66"/>
      <c r="S17" s="67"/>
      <c r="T17" s="337"/>
      <c r="U17" s="46" t="s">
        <v>179</v>
      </c>
      <c r="V17" s="46">
        <v>5</v>
      </c>
      <c r="W17" s="71">
        <f t="shared" si="11"/>
        <v>1.65</v>
      </c>
      <c r="X17" s="48"/>
      <c r="Y17" s="94"/>
      <c r="Z17" s="90"/>
      <c r="AA17" s="93"/>
      <c r="AB17" s="67"/>
      <c r="AC17" s="337"/>
      <c r="AD17" s="46" t="s">
        <v>73</v>
      </c>
      <c r="AE17" s="46">
        <v>10</v>
      </c>
      <c r="AF17" s="71">
        <f t="shared" si="12"/>
        <v>3.3</v>
      </c>
      <c r="AG17" s="48"/>
      <c r="AH17" s="229"/>
      <c r="AI17" s="234"/>
      <c r="AJ17" s="224"/>
      <c r="AK17" s="227"/>
      <c r="AL17" s="337"/>
      <c r="AM17" s="46" t="s">
        <v>181</v>
      </c>
      <c r="AN17" s="46">
        <v>35</v>
      </c>
      <c r="AO17" s="71">
        <f t="shared" si="13"/>
        <v>11.55</v>
      </c>
      <c r="AP17" s="48"/>
      <c r="AQ17" s="94"/>
      <c r="AR17" s="90"/>
      <c r="AS17" s="93"/>
      <c r="AT17" s="95"/>
    </row>
    <row r="18" spans="1:46" s="56" customFormat="1" ht="30" customHeight="1">
      <c r="A18" s="350"/>
      <c r="B18" s="337"/>
      <c r="C18" s="267" t="s">
        <v>57</v>
      </c>
      <c r="D18" s="46">
        <v>10</v>
      </c>
      <c r="E18" s="71">
        <f t="shared" ref="E18:E19" si="14">D18*330/1000</f>
        <v>3.3</v>
      </c>
      <c r="F18" s="48"/>
      <c r="G18" s="57"/>
      <c r="H18" s="65"/>
      <c r="I18" s="66"/>
      <c r="J18" s="67"/>
      <c r="K18" s="337"/>
      <c r="L18" s="46"/>
      <c r="M18" s="46"/>
      <c r="N18" s="46"/>
      <c r="O18" s="48"/>
      <c r="P18" s="57"/>
      <c r="Q18" s="66"/>
      <c r="R18" s="66"/>
      <c r="S18" s="67"/>
      <c r="T18" s="337"/>
      <c r="U18" s="46" t="s">
        <v>36</v>
      </c>
      <c r="V18" s="46">
        <v>28</v>
      </c>
      <c r="W18" s="71">
        <f t="shared" si="11"/>
        <v>9.24</v>
      </c>
      <c r="X18" s="48"/>
      <c r="Y18" s="88"/>
      <c r="Z18" s="82"/>
      <c r="AA18" s="82"/>
      <c r="AB18" s="67"/>
      <c r="AC18" s="337"/>
      <c r="AD18" s="46"/>
      <c r="AE18" s="46"/>
      <c r="AF18" s="46"/>
      <c r="AG18" s="48"/>
      <c r="AH18" s="235"/>
      <c r="AI18" s="230"/>
      <c r="AJ18" s="224"/>
      <c r="AK18" s="227"/>
      <c r="AL18" s="337"/>
      <c r="AM18" s="46"/>
      <c r="AN18" s="46"/>
      <c r="AO18" s="46"/>
      <c r="AP18" s="48"/>
      <c r="AQ18" s="57"/>
      <c r="AR18" s="82"/>
      <c r="AS18" s="82"/>
      <c r="AT18" s="69"/>
    </row>
    <row r="19" spans="1:46" s="56" customFormat="1" ht="30" customHeight="1">
      <c r="A19" s="350"/>
      <c r="B19" s="337"/>
      <c r="C19" s="46" t="s">
        <v>73</v>
      </c>
      <c r="D19" s="46">
        <v>5</v>
      </c>
      <c r="E19" s="71">
        <f t="shared" si="14"/>
        <v>1.65</v>
      </c>
      <c r="F19" s="48"/>
      <c r="G19" s="57"/>
      <c r="H19" s="65"/>
      <c r="I19" s="66"/>
      <c r="J19" s="67"/>
      <c r="K19" s="337"/>
      <c r="L19" s="46"/>
      <c r="M19" s="46"/>
      <c r="N19" s="46"/>
      <c r="O19" s="48"/>
      <c r="P19" s="57"/>
      <c r="Q19" s="65"/>
      <c r="R19" s="66"/>
      <c r="S19" s="67"/>
      <c r="T19" s="337"/>
      <c r="U19" s="46"/>
      <c r="V19" s="46"/>
      <c r="W19" s="46"/>
      <c r="X19" s="48"/>
      <c r="Y19" s="97"/>
      <c r="Z19" s="81"/>
      <c r="AA19" s="82"/>
      <c r="AB19" s="78"/>
      <c r="AC19" s="337"/>
      <c r="AD19" s="46"/>
      <c r="AE19" s="46"/>
      <c r="AF19" s="46"/>
      <c r="AG19" s="48"/>
      <c r="AH19" s="236"/>
      <c r="AI19" s="223"/>
      <c r="AJ19" s="224"/>
      <c r="AK19" s="227"/>
      <c r="AL19" s="337"/>
      <c r="AM19" s="46"/>
      <c r="AN19" s="46"/>
      <c r="AO19" s="46"/>
      <c r="AP19" s="48"/>
      <c r="AQ19" s="94"/>
      <c r="AR19" s="90"/>
      <c r="AS19" s="99"/>
      <c r="AT19" s="83"/>
    </row>
    <row r="20" spans="1:46" s="56" customFormat="1" ht="30" customHeight="1">
      <c r="A20" s="350"/>
      <c r="B20" s="337"/>
      <c r="C20" s="46"/>
      <c r="D20" s="46"/>
      <c r="E20" s="46"/>
      <c r="F20" s="48"/>
      <c r="G20" s="42"/>
      <c r="H20" s="66"/>
      <c r="I20" s="66"/>
      <c r="J20" s="67"/>
      <c r="K20" s="369"/>
      <c r="L20" s="46"/>
      <c r="M20" s="46"/>
      <c r="N20" s="46"/>
      <c r="O20" s="48"/>
      <c r="P20" s="42"/>
      <c r="Q20" s="66"/>
      <c r="R20" s="66"/>
      <c r="S20" s="67"/>
      <c r="T20" s="337"/>
      <c r="U20" s="46"/>
      <c r="V20" s="46"/>
      <c r="W20" s="46"/>
      <c r="X20" s="48"/>
      <c r="Y20" s="49"/>
      <c r="Z20" s="82"/>
      <c r="AA20" s="82"/>
      <c r="AB20" s="78"/>
      <c r="AC20" s="337"/>
      <c r="AD20" s="46"/>
      <c r="AE20" s="46"/>
      <c r="AF20" s="46"/>
      <c r="AG20" s="48"/>
      <c r="AH20" s="229"/>
      <c r="AI20" s="234"/>
      <c r="AJ20" s="224"/>
      <c r="AK20" s="228"/>
      <c r="AL20" s="337"/>
      <c r="AM20" s="46"/>
      <c r="AN20" s="46"/>
      <c r="AO20" s="46"/>
      <c r="AP20" s="48"/>
      <c r="AQ20" s="49"/>
      <c r="AR20" s="82"/>
      <c r="AS20" s="82"/>
      <c r="AT20" s="69"/>
    </row>
    <row r="21" spans="1:46" s="56" customFormat="1" ht="30" customHeight="1">
      <c r="A21" s="349" t="s">
        <v>33</v>
      </c>
      <c r="B21" s="331" t="str">
        <f>萬新月菜單!F8</f>
        <v>炒大黃瓜</v>
      </c>
      <c r="C21" s="46" t="s">
        <v>109</v>
      </c>
      <c r="D21" s="46">
        <v>100</v>
      </c>
      <c r="E21" s="71">
        <f t="shared" ref="E21" si="15">D21*330/1000</f>
        <v>33</v>
      </c>
      <c r="F21" s="48"/>
      <c r="G21" s="100"/>
      <c r="H21" s="101"/>
      <c r="I21" s="66"/>
      <c r="J21" s="67"/>
      <c r="K21" s="336" t="str">
        <f>萬新月菜單!F9</f>
        <v>炒四季豆</v>
      </c>
      <c r="L21" s="47" t="s">
        <v>236</v>
      </c>
      <c r="M21" s="46">
        <v>100</v>
      </c>
      <c r="N21" s="71">
        <f t="shared" ref="N21" si="16">M21*330/1000</f>
        <v>33</v>
      </c>
      <c r="O21" s="48"/>
      <c r="P21" s="57"/>
      <c r="Q21" s="65"/>
      <c r="R21" s="66"/>
      <c r="S21" s="67"/>
      <c r="T21" s="331" t="str">
        <f>萬新月菜單!F10</f>
        <v>炒青花菜</v>
      </c>
      <c r="U21" s="46" t="s">
        <v>56</v>
      </c>
      <c r="V21" s="46">
        <v>100</v>
      </c>
      <c r="W21" s="71">
        <f t="shared" ref="W21" si="17">V21*330/1000</f>
        <v>33</v>
      </c>
      <c r="X21" s="48"/>
      <c r="Y21" s="102"/>
      <c r="Z21" s="103"/>
      <c r="AA21" s="82"/>
      <c r="AB21" s="104"/>
      <c r="AC21" s="331" t="str">
        <f>萬新月菜單!F11</f>
        <v>有機蔬菜</v>
      </c>
      <c r="AD21" s="319" t="s">
        <v>76</v>
      </c>
      <c r="AE21" s="46">
        <v>100</v>
      </c>
      <c r="AF21" s="71">
        <f t="shared" ref="AF21" si="18">AE21*330/1000</f>
        <v>33</v>
      </c>
      <c r="AG21" s="48"/>
      <c r="AH21" s="238"/>
      <c r="AI21" s="239"/>
      <c r="AJ21" s="224"/>
      <c r="AK21" s="240"/>
      <c r="AL21" s="331" t="str">
        <f>萬新月菜單!F12</f>
        <v>有機蔬菜</v>
      </c>
      <c r="AM21" s="319" t="s">
        <v>76</v>
      </c>
      <c r="AN21" s="46">
        <v>100</v>
      </c>
      <c r="AO21" s="71">
        <f t="shared" ref="AO21" si="19">AN21*330/1000</f>
        <v>33</v>
      </c>
      <c r="AP21" s="48"/>
      <c r="AQ21" s="102"/>
      <c r="AR21" s="103"/>
      <c r="AS21" s="93"/>
      <c r="AT21" s="95"/>
    </row>
    <row r="22" spans="1:46" s="56" customFormat="1" ht="30" customHeight="1">
      <c r="A22" s="350"/>
      <c r="B22" s="332"/>
      <c r="C22" s="46"/>
      <c r="D22" s="46"/>
      <c r="E22" s="46"/>
      <c r="F22" s="48"/>
      <c r="G22" s="100"/>
      <c r="H22" s="101"/>
      <c r="I22" s="66"/>
      <c r="J22" s="67"/>
      <c r="K22" s="337"/>
      <c r="L22" s="47"/>
      <c r="M22" s="46"/>
      <c r="N22" s="46"/>
      <c r="O22" s="48"/>
      <c r="P22" s="57"/>
      <c r="Q22" s="65"/>
      <c r="R22" s="66"/>
      <c r="S22" s="67"/>
      <c r="T22" s="332"/>
      <c r="U22" s="47"/>
      <c r="V22" s="46"/>
      <c r="W22" s="46"/>
      <c r="X22" s="48"/>
      <c r="Y22" s="102"/>
      <c r="Z22" s="103"/>
      <c r="AA22" s="82"/>
      <c r="AB22" s="104"/>
      <c r="AC22" s="332"/>
      <c r="AD22" s="46"/>
      <c r="AE22" s="46"/>
      <c r="AF22" s="46"/>
      <c r="AG22" s="48"/>
      <c r="AH22" s="238"/>
      <c r="AI22" s="239"/>
      <c r="AJ22" s="224"/>
      <c r="AK22" s="240"/>
      <c r="AL22" s="332"/>
      <c r="AM22" s="46"/>
      <c r="AN22" s="46"/>
      <c r="AO22" s="46"/>
      <c r="AP22" s="48"/>
      <c r="AQ22" s="102"/>
      <c r="AR22" s="103"/>
      <c r="AS22" s="93"/>
      <c r="AT22" s="95"/>
    </row>
    <row r="23" spans="1:46" s="56" customFormat="1" ht="30" customHeight="1">
      <c r="A23" s="350"/>
      <c r="B23" s="332"/>
      <c r="C23" s="46"/>
      <c r="D23" s="46"/>
      <c r="E23" s="46"/>
      <c r="F23" s="48"/>
      <c r="G23" s="57"/>
      <c r="H23" s="65"/>
      <c r="I23" s="66"/>
      <c r="J23" s="67"/>
      <c r="K23" s="337"/>
      <c r="L23" s="46"/>
      <c r="M23" s="46"/>
      <c r="N23" s="46"/>
      <c r="O23" s="48"/>
      <c r="P23" s="57"/>
      <c r="Q23" s="65"/>
      <c r="R23" s="66"/>
      <c r="S23" s="67"/>
      <c r="T23" s="332"/>
      <c r="U23" s="46"/>
      <c r="V23" s="46"/>
      <c r="W23" s="46"/>
      <c r="X23" s="106"/>
      <c r="Y23" s="88"/>
      <c r="Z23" s="81"/>
      <c r="AA23" s="82"/>
      <c r="AB23" s="78"/>
      <c r="AC23" s="332"/>
      <c r="AD23" s="46"/>
      <c r="AE23" s="46"/>
      <c r="AF23" s="46"/>
      <c r="AG23" s="48"/>
      <c r="AH23" s="229"/>
      <c r="AI23" s="230"/>
      <c r="AJ23" s="224"/>
      <c r="AK23" s="225"/>
      <c r="AL23" s="332"/>
      <c r="AM23" s="46"/>
      <c r="AN23" s="46"/>
      <c r="AO23" s="46"/>
      <c r="AP23" s="48"/>
      <c r="AQ23" s="88"/>
      <c r="AR23" s="81"/>
      <c r="AS23" s="93"/>
      <c r="AT23" s="83"/>
    </row>
    <row r="24" spans="1:46" s="56" customFormat="1" ht="30" customHeight="1">
      <c r="A24" s="352"/>
      <c r="B24" s="333"/>
      <c r="C24" s="46"/>
      <c r="D24" s="46"/>
      <c r="E24" s="46"/>
      <c r="F24" s="48"/>
      <c r="G24" s="73"/>
      <c r="H24" s="65"/>
      <c r="I24" s="66"/>
      <c r="J24" s="67"/>
      <c r="K24" s="369"/>
      <c r="L24" s="46"/>
      <c r="M24" s="46"/>
      <c r="N24" s="46"/>
      <c r="O24" s="48"/>
      <c r="P24" s="57"/>
      <c r="Q24" s="66"/>
      <c r="R24" s="66"/>
      <c r="S24" s="67"/>
      <c r="T24" s="333"/>
      <c r="U24" s="46"/>
      <c r="V24" s="46"/>
      <c r="W24" s="46"/>
      <c r="X24" s="48"/>
      <c r="Y24" s="88"/>
      <c r="Z24" s="82"/>
      <c r="AA24" s="82"/>
      <c r="AB24" s="67"/>
      <c r="AC24" s="333"/>
      <c r="AD24" s="46"/>
      <c r="AE24" s="46"/>
      <c r="AF24" s="46"/>
      <c r="AG24" s="48"/>
      <c r="AH24" s="49"/>
      <c r="AI24" s="50"/>
      <c r="AJ24" s="233"/>
      <c r="AK24" s="225"/>
      <c r="AL24" s="333"/>
      <c r="AM24" s="46"/>
      <c r="AN24" s="46"/>
      <c r="AO24" s="46"/>
      <c r="AP24" s="48"/>
      <c r="AQ24" s="107"/>
      <c r="AR24" s="108"/>
      <c r="AS24" s="93"/>
      <c r="AT24" s="69"/>
    </row>
    <row r="25" spans="1:46" s="56" customFormat="1" ht="30" customHeight="1">
      <c r="A25" s="349" t="s">
        <v>35</v>
      </c>
      <c r="B25" s="336" t="str">
        <f>萬新月菜單!G8</f>
        <v>香菇雞湯</v>
      </c>
      <c r="C25" s="46" t="s">
        <v>128</v>
      </c>
      <c r="D25" s="46">
        <v>50</v>
      </c>
      <c r="E25" s="71">
        <f t="shared" ref="E25:E26" si="20">D25*330/1000</f>
        <v>16.5</v>
      </c>
      <c r="F25" s="48"/>
      <c r="G25" s="109"/>
      <c r="H25" s="101"/>
      <c r="I25" s="66"/>
      <c r="J25" s="67"/>
      <c r="K25" s="336" t="str">
        <f>萬新月菜單!G9</f>
        <v>玉米濃湯</v>
      </c>
      <c r="L25" s="46" t="s">
        <v>70</v>
      </c>
      <c r="M25" s="46">
        <v>12</v>
      </c>
      <c r="N25" s="71">
        <f t="shared" ref="N25:N29" si="21">M25*330/1000</f>
        <v>3.96</v>
      </c>
      <c r="O25" s="48"/>
      <c r="P25" s="57"/>
      <c r="Q25" s="74"/>
      <c r="R25" s="66"/>
      <c r="S25" s="67"/>
      <c r="T25" s="331" t="str">
        <f>萬新月菜單!G10</f>
        <v>花生海帶</v>
      </c>
      <c r="U25" s="46" t="s">
        <v>180</v>
      </c>
      <c r="V25" s="46">
        <v>3</v>
      </c>
      <c r="W25" s="71">
        <f t="shared" ref="W25:W27" si="22">V25*330/1000</f>
        <v>0.99</v>
      </c>
      <c r="X25" s="48"/>
      <c r="Y25" s="57"/>
      <c r="Z25" s="81"/>
      <c r="AA25" s="82"/>
      <c r="AB25" s="78"/>
      <c r="AC25" s="336" t="str">
        <f>萬新月菜單!G11</f>
        <v>黃 瓜 湯</v>
      </c>
      <c r="AD25" s="46" t="s">
        <v>109</v>
      </c>
      <c r="AE25" s="46">
        <v>30</v>
      </c>
      <c r="AF25" s="71">
        <f t="shared" ref="AF25" si="23">AE25*330/1000</f>
        <v>9.9</v>
      </c>
      <c r="AG25" s="48"/>
      <c r="AH25" s="229"/>
      <c r="AI25" s="230"/>
      <c r="AJ25" s="224"/>
      <c r="AK25" s="227"/>
      <c r="AL25" s="367" t="str">
        <f>萬新月菜單!G12</f>
        <v>綠豆西谷米甜湯</v>
      </c>
      <c r="AM25" s="46" t="s">
        <v>132</v>
      </c>
      <c r="AN25" s="46">
        <v>15</v>
      </c>
      <c r="AO25" s="71">
        <f t="shared" ref="AO25:AO27" si="24">AN25*330/1000</f>
        <v>4.95</v>
      </c>
      <c r="AP25" s="48"/>
      <c r="AQ25" s="57"/>
      <c r="AR25" s="81"/>
      <c r="AS25" s="93"/>
      <c r="AT25" s="83"/>
    </row>
    <row r="26" spans="1:46" s="56" customFormat="1" ht="30" customHeight="1">
      <c r="A26" s="350"/>
      <c r="B26" s="337"/>
      <c r="C26" s="46" t="s">
        <v>86</v>
      </c>
      <c r="D26" s="46">
        <v>10</v>
      </c>
      <c r="E26" s="71">
        <f t="shared" si="20"/>
        <v>3.3</v>
      </c>
      <c r="F26" s="48"/>
      <c r="G26" s="57"/>
      <c r="H26" s="65"/>
      <c r="I26" s="66"/>
      <c r="J26" s="67"/>
      <c r="K26" s="337"/>
      <c r="L26" s="46" t="s">
        <v>108</v>
      </c>
      <c r="M26" s="46">
        <v>25</v>
      </c>
      <c r="N26" s="71">
        <f t="shared" si="21"/>
        <v>8.25</v>
      </c>
      <c r="O26" s="48"/>
      <c r="P26" s="57"/>
      <c r="Q26" s="74"/>
      <c r="R26" s="66"/>
      <c r="S26" s="67"/>
      <c r="T26" s="332"/>
      <c r="U26" s="46" t="s">
        <v>96</v>
      </c>
      <c r="V26" s="46">
        <v>10</v>
      </c>
      <c r="W26" s="71">
        <f t="shared" si="22"/>
        <v>3.3</v>
      </c>
      <c r="X26" s="48"/>
      <c r="Y26" s="57"/>
      <c r="Z26" s="90"/>
      <c r="AA26" s="82"/>
      <c r="AB26" s="78"/>
      <c r="AC26" s="337"/>
      <c r="AD26" s="46"/>
      <c r="AE26" s="46"/>
      <c r="AF26" s="46"/>
      <c r="AG26" s="48"/>
      <c r="AH26" s="229"/>
      <c r="AI26" s="223"/>
      <c r="AJ26" s="234"/>
      <c r="AK26" s="227"/>
      <c r="AL26" s="368"/>
      <c r="AM26" s="46" t="s">
        <v>118</v>
      </c>
      <c r="AN26" s="46">
        <v>5</v>
      </c>
      <c r="AO26" s="71">
        <f t="shared" si="24"/>
        <v>1.65</v>
      </c>
      <c r="AP26" s="48"/>
      <c r="AQ26" s="57"/>
      <c r="AR26" s="81"/>
      <c r="AS26" s="93"/>
      <c r="AT26" s="83"/>
    </row>
    <row r="27" spans="1:46" s="56" customFormat="1" ht="30" customHeight="1">
      <c r="A27" s="350"/>
      <c r="B27" s="337"/>
      <c r="C27" s="46" t="s">
        <v>98</v>
      </c>
      <c r="D27" s="46">
        <v>1</v>
      </c>
      <c r="E27" s="71">
        <v>1</v>
      </c>
      <c r="F27" s="48"/>
      <c r="G27" s="73"/>
      <c r="H27" s="66"/>
      <c r="I27" s="66"/>
      <c r="J27" s="67"/>
      <c r="K27" s="337"/>
      <c r="L27" s="46" t="s">
        <v>59</v>
      </c>
      <c r="M27" s="46">
        <v>15</v>
      </c>
      <c r="N27" s="71">
        <f t="shared" si="21"/>
        <v>4.95</v>
      </c>
      <c r="O27" s="48"/>
      <c r="P27" s="57"/>
      <c r="Q27" s="66"/>
      <c r="R27" s="66"/>
      <c r="S27" s="67"/>
      <c r="T27" s="332"/>
      <c r="U27" s="46" t="s">
        <v>94</v>
      </c>
      <c r="V27" s="46">
        <v>30</v>
      </c>
      <c r="W27" s="71">
        <f t="shared" si="22"/>
        <v>9.9</v>
      </c>
      <c r="X27" s="48"/>
      <c r="Y27" s="88"/>
      <c r="Z27" s="81"/>
      <c r="AA27" s="82"/>
      <c r="AB27" s="78"/>
      <c r="AC27" s="337"/>
      <c r="AD27" s="46"/>
      <c r="AE27" s="46"/>
      <c r="AF27" s="46"/>
      <c r="AG27" s="48"/>
      <c r="AH27" s="229"/>
      <c r="AI27" s="230"/>
      <c r="AJ27" s="224"/>
      <c r="AK27" s="225"/>
      <c r="AL27" s="368"/>
      <c r="AM27" s="46" t="s">
        <v>174</v>
      </c>
      <c r="AN27" s="46">
        <v>15</v>
      </c>
      <c r="AO27" s="71">
        <f t="shared" si="24"/>
        <v>4.95</v>
      </c>
      <c r="AP27" s="48"/>
      <c r="AQ27" s="88"/>
      <c r="AR27" s="65"/>
      <c r="AS27" s="93"/>
      <c r="AT27" s="83"/>
    </row>
    <row r="28" spans="1:46" s="56" customFormat="1" ht="30" customHeight="1">
      <c r="A28" s="350"/>
      <c r="B28" s="337"/>
      <c r="C28" s="46"/>
      <c r="D28" s="46"/>
      <c r="E28" s="71"/>
      <c r="F28" s="48"/>
      <c r="G28" s="73"/>
      <c r="H28" s="66"/>
      <c r="I28" s="66"/>
      <c r="J28" s="67"/>
      <c r="K28" s="337"/>
      <c r="L28" s="46" t="s">
        <v>73</v>
      </c>
      <c r="M28" s="46">
        <v>5</v>
      </c>
      <c r="N28" s="71">
        <f t="shared" si="21"/>
        <v>1.65</v>
      </c>
      <c r="O28" s="111"/>
      <c r="P28" s="112"/>
      <c r="Q28" s="113"/>
      <c r="R28" s="114"/>
      <c r="S28" s="115"/>
      <c r="T28" s="332"/>
      <c r="U28" s="46"/>
      <c r="V28" s="46"/>
      <c r="W28" s="46"/>
      <c r="X28" s="48"/>
      <c r="Y28" s="88"/>
      <c r="Z28" s="81"/>
      <c r="AA28" s="82"/>
      <c r="AB28" s="67"/>
      <c r="AC28" s="337"/>
      <c r="AD28" s="46"/>
      <c r="AE28" s="46"/>
      <c r="AF28" s="46"/>
      <c r="AG28" s="48"/>
      <c r="AH28" s="229"/>
      <c r="AI28" s="230"/>
      <c r="AJ28" s="234"/>
      <c r="AK28" s="225"/>
      <c r="AL28" s="368"/>
      <c r="AM28" s="46"/>
      <c r="AN28" s="46"/>
      <c r="AO28" s="71"/>
      <c r="AP28" s="48"/>
      <c r="AQ28" s="88"/>
      <c r="AR28" s="81"/>
      <c r="AS28" s="93"/>
      <c r="AT28" s="83"/>
    </row>
    <row r="29" spans="1:46" s="56" customFormat="1" ht="30" customHeight="1">
      <c r="A29" s="350"/>
      <c r="B29" s="337"/>
      <c r="C29" s="46"/>
      <c r="D29" s="46"/>
      <c r="E29" s="268"/>
      <c r="F29" s="264"/>
      <c r="G29" s="112"/>
      <c r="H29" s="116"/>
      <c r="I29" s="117"/>
      <c r="J29" s="115"/>
      <c r="K29" s="337"/>
      <c r="L29" s="46" t="s">
        <v>32</v>
      </c>
      <c r="M29" s="46">
        <v>10</v>
      </c>
      <c r="N29" s="71">
        <f t="shared" si="21"/>
        <v>3.3</v>
      </c>
      <c r="O29" s="111"/>
      <c r="P29" s="112"/>
      <c r="Q29" s="116"/>
      <c r="R29" s="117"/>
      <c r="S29" s="115"/>
      <c r="T29" s="333"/>
      <c r="U29" s="46"/>
      <c r="V29" s="46"/>
      <c r="W29" s="71"/>
      <c r="X29" s="111"/>
      <c r="Y29" s="120"/>
      <c r="Z29" s="121"/>
      <c r="AA29" s="122"/>
      <c r="AB29" s="123"/>
      <c r="AC29" s="337"/>
      <c r="AD29" s="46"/>
      <c r="AE29" s="46"/>
      <c r="AF29" s="71"/>
      <c r="AG29" s="111"/>
      <c r="AH29" s="243"/>
      <c r="AI29" s="244"/>
      <c r="AJ29" s="245"/>
      <c r="AK29" s="246"/>
      <c r="AL29" s="368"/>
      <c r="AM29" s="46"/>
      <c r="AN29" s="46"/>
      <c r="AO29" s="71"/>
      <c r="AP29" s="111"/>
      <c r="AQ29" s="88"/>
      <c r="AR29" s="81"/>
      <c r="AS29" s="93"/>
      <c r="AT29" s="83"/>
    </row>
    <row r="30" spans="1:46" s="56" customFormat="1" ht="30" customHeight="1">
      <c r="A30" s="124" t="s">
        <v>37</v>
      </c>
      <c r="B30" s="125"/>
      <c r="C30" s="219"/>
      <c r="D30" s="58"/>
      <c r="E30" s="70"/>
      <c r="F30" s="48"/>
      <c r="G30" s="57"/>
      <c r="H30" s="65"/>
      <c r="I30" s="66"/>
      <c r="J30" s="67"/>
      <c r="K30" s="217" t="s">
        <v>37</v>
      </c>
      <c r="L30" s="219" t="s">
        <v>6</v>
      </c>
      <c r="M30" s="219"/>
      <c r="N30" s="265"/>
      <c r="O30" s="48"/>
      <c r="P30" s="57">
        <v>1</v>
      </c>
      <c r="Q30" s="65"/>
      <c r="R30" s="66"/>
      <c r="S30" s="67"/>
      <c r="T30" s="217"/>
      <c r="U30" s="46"/>
      <c r="V30" s="46"/>
      <c r="W30" s="71"/>
      <c r="X30" s="48"/>
      <c r="Y30" s="88"/>
      <c r="Z30" s="81"/>
      <c r="AA30" s="82"/>
      <c r="AB30" s="78"/>
      <c r="AC30" s="217"/>
      <c r="AD30" s="46"/>
      <c r="AE30" s="46"/>
      <c r="AF30" s="71"/>
      <c r="AG30" s="48"/>
      <c r="AH30" s="229">
        <v>1</v>
      </c>
      <c r="AI30" s="230"/>
      <c r="AJ30" s="234"/>
      <c r="AK30" s="227"/>
      <c r="AL30" s="217"/>
      <c r="AM30" s="46"/>
      <c r="AN30" s="75"/>
      <c r="AO30" s="75"/>
      <c r="AP30" s="237"/>
      <c r="AQ30" s="77"/>
      <c r="AR30" s="81"/>
      <c r="AS30" s="82"/>
      <c r="AT30" s="83"/>
    </row>
    <row r="31" spans="1:46" s="56" customFormat="1" ht="30" customHeight="1" thickBot="1">
      <c r="A31" s="126" t="s">
        <v>182</v>
      </c>
      <c r="B31" s="130"/>
      <c r="C31" s="131"/>
      <c r="D31" s="135"/>
      <c r="E31" s="133"/>
      <c r="F31" s="134"/>
      <c r="G31" s="127"/>
      <c r="H31" s="128"/>
      <c r="I31" s="128"/>
      <c r="J31" s="129"/>
      <c r="K31" s="130"/>
      <c r="L31" s="131"/>
      <c r="M31" s="132"/>
      <c r="N31" s="133"/>
      <c r="O31" s="134"/>
      <c r="P31" s="127">
        <v>1</v>
      </c>
      <c r="Q31" s="128"/>
      <c r="R31" s="128"/>
      <c r="S31" s="129"/>
      <c r="T31" s="130"/>
      <c r="U31" s="131"/>
      <c r="V31" s="135"/>
      <c r="W31" s="136"/>
      <c r="X31" s="134"/>
      <c r="Y31" s="137"/>
      <c r="Z31" s="138"/>
      <c r="AA31" s="138"/>
      <c r="AB31" s="139"/>
      <c r="AC31" s="130"/>
      <c r="AD31" s="131"/>
      <c r="AE31" s="135"/>
      <c r="AF31" s="136"/>
      <c r="AG31" s="134"/>
      <c r="AH31" s="247"/>
      <c r="AI31" s="248"/>
      <c r="AJ31" s="248"/>
      <c r="AK31" s="249"/>
      <c r="AL31" s="130"/>
      <c r="AM31" s="131"/>
      <c r="AN31" s="135"/>
      <c r="AO31" s="136"/>
      <c r="AP31" s="134"/>
      <c r="AQ31" s="88"/>
      <c r="AR31" s="140"/>
      <c r="AS31" s="140"/>
      <c r="AT31" s="141"/>
    </row>
    <row r="32" spans="1:46" s="56" customFormat="1" ht="30" customHeight="1">
      <c r="A32" s="345" t="s">
        <v>38</v>
      </c>
      <c r="B32" s="347" t="s">
        <v>142</v>
      </c>
      <c r="C32" s="348"/>
      <c r="D32" s="219">
        <v>5.5</v>
      </c>
      <c r="E32" s="265"/>
      <c r="F32" s="269"/>
      <c r="G32" s="142"/>
      <c r="H32" s="143"/>
      <c r="I32" s="144"/>
      <c r="J32" s="145"/>
      <c r="K32" s="347" t="s">
        <v>142</v>
      </c>
      <c r="L32" s="348"/>
      <c r="M32" s="219">
        <v>5.7</v>
      </c>
      <c r="N32" s="146"/>
      <c r="O32" s="269"/>
      <c r="P32" s="148"/>
      <c r="Q32" s="149"/>
      <c r="R32" s="150"/>
      <c r="S32" s="151"/>
      <c r="T32" s="347" t="s">
        <v>142</v>
      </c>
      <c r="U32" s="348"/>
      <c r="V32" s="219">
        <v>5.5</v>
      </c>
      <c r="W32" s="146"/>
      <c r="X32" s="269"/>
      <c r="Y32" s="142"/>
      <c r="Z32" s="143"/>
      <c r="AA32" s="144"/>
      <c r="AB32" s="145"/>
      <c r="AC32" s="347" t="s">
        <v>142</v>
      </c>
      <c r="AD32" s="348"/>
      <c r="AE32" s="219">
        <v>5.8</v>
      </c>
      <c r="AF32" s="270"/>
      <c r="AG32" s="269"/>
      <c r="AH32" s="148"/>
      <c r="AI32" s="149"/>
      <c r="AJ32" s="150"/>
      <c r="AK32" s="151"/>
      <c r="AL32" s="347" t="s">
        <v>142</v>
      </c>
      <c r="AM32" s="348"/>
      <c r="AN32" s="219">
        <v>6.4</v>
      </c>
      <c r="AO32" s="253"/>
      <c r="AP32" s="251"/>
      <c r="AQ32" s="154"/>
      <c r="AR32" s="155"/>
      <c r="AS32" s="156"/>
      <c r="AT32" s="157"/>
    </row>
    <row r="33" spans="1:46" s="56" customFormat="1" ht="30" customHeight="1">
      <c r="A33" s="345"/>
      <c r="B33" s="125" t="s">
        <v>40</v>
      </c>
      <c r="C33" s="75"/>
      <c r="D33" s="46">
        <v>3</v>
      </c>
      <c r="E33" s="71"/>
      <c r="F33" s="271"/>
      <c r="G33" s="100"/>
      <c r="H33" s="101"/>
      <c r="I33" s="101"/>
      <c r="J33" s="158"/>
      <c r="K33" s="125" t="s">
        <v>40</v>
      </c>
      <c r="L33" s="75"/>
      <c r="M33" s="46">
        <v>3</v>
      </c>
      <c r="N33" s="159"/>
      <c r="O33" s="271"/>
      <c r="P33" s="42"/>
      <c r="Q33" s="43"/>
      <c r="R33" s="43"/>
      <c r="S33" s="44"/>
      <c r="T33" s="125" t="s">
        <v>40</v>
      </c>
      <c r="U33" s="75"/>
      <c r="V33" s="46">
        <v>3</v>
      </c>
      <c r="W33" s="159"/>
      <c r="X33" s="271"/>
      <c r="Y33" s="100"/>
      <c r="Z33" s="101"/>
      <c r="AA33" s="101"/>
      <c r="AB33" s="158"/>
      <c r="AC33" s="125" t="s">
        <v>40</v>
      </c>
      <c r="AD33" s="75"/>
      <c r="AE33" s="46">
        <v>3</v>
      </c>
      <c r="AF33" s="272"/>
      <c r="AG33" s="271"/>
      <c r="AH33" s="42"/>
      <c r="AI33" s="43"/>
      <c r="AJ33" s="43"/>
      <c r="AK33" s="44"/>
      <c r="AL33" s="125" t="s">
        <v>40</v>
      </c>
      <c r="AM33" s="75"/>
      <c r="AN33" s="46">
        <v>3</v>
      </c>
      <c r="AO33" s="59"/>
      <c r="AP33" s="255"/>
      <c r="AQ33" s="100"/>
      <c r="AR33" s="101"/>
      <c r="AS33" s="101"/>
      <c r="AT33" s="161"/>
    </row>
    <row r="34" spans="1:46" s="29" customFormat="1" ht="30" customHeight="1">
      <c r="A34" s="345"/>
      <c r="B34" s="340" t="s">
        <v>41</v>
      </c>
      <c r="C34" s="341"/>
      <c r="D34" s="46">
        <v>1.7</v>
      </c>
      <c r="E34" s="71"/>
      <c r="F34" s="271"/>
      <c r="G34" s="100"/>
      <c r="H34" s="101"/>
      <c r="I34" s="101"/>
      <c r="J34" s="158"/>
      <c r="K34" s="340" t="s">
        <v>41</v>
      </c>
      <c r="L34" s="341"/>
      <c r="M34" s="46">
        <v>2.7</v>
      </c>
      <c r="N34" s="159"/>
      <c r="O34" s="271"/>
      <c r="P34" s="42"/>
      <c r="Q34" s="43"/>
      <c r="R34" s="43"/>
      <c r="S34" s="44"/>
      <c r="T34" s="340" t="s">
        <v>41</v>
      </c>
      <c r="U34" s="341"/>
      <c r="V34" s="46">
        <v>2</v>
      </c>
      <c r="W34" s="159"/>
      <c r="X34" s="271"/>
      <c r="Y34" s="100"/>
      <c r="Z34" s="101"/>
      <c r="AA34" s="101"/>
      <c r="AB34" s="158"/>
      <c r="AC34" s="340" t="s">
        <v>41</v>
      </c>
      <c r="AD34" s="341"/>
      <c r="AE34" s="46">
        <v>1.9</v>
      </c>
      <c r="AF34" s="272"/>
      <c r="AG34" s="271"/>
      <c r="AH34" s="42"/>
      <c r="AI34" s="43"/>
      <c r="AJ34" s="43"/>
      <c r="AK34" s="44"/>
      <c r="AL34" s="340" t="s">
        <v>41</v>
      </c>
      <c r="AM34" s="341"/>
      <c r="AN34" s="46">
        <v>1.8</v>
      </c>
      <c r="AO34" s="241"/>
      <c r="AP34" s="255"/>
      <c r="AQ34" s="100"/>
      <c r="AR34" s="101"/>
      <c r="AS34" s="101"/>
      <c r="AT34" s="161"/>
    </row>
    <row r="35" spans="1:46" s="29" customFormat="1" ht="30" customHeight="1">
      <c r="A35" s="345"/>
      <c r="B35" s="340" t="s">
        <v>143</v>
      </c>
      <c r="C35" s="341"/>
      <c r="D35" s="46">
        <v>0</v>
      </c>
      <c r="E35" s="71"/>
      <c r="F35" s="271"/>
      <c r="G35" s="88"/>
      <c r="H35" s="81"/>
      <c r="I35" s="81"/>
      <c r="J35" s="85"/>
      <c r="K35" s="340" t="s">
        <v>143</v>
      </c>
      <c r="L35" s="341"/>
      <c r="M35" s="46">
        <v>0</v>
      </c>
      <c r="O35" s="271"/>
      <c r="P35" s="229"/>
      <c r="Q35" s="230"/>
      <c r="R35" s="230"/>
      <c r="S35" s="228"/>
      <c r="T35" s="340" t="s">
        <v>143</v>
      </c>
      <c r="U35" s="341"/>
      <c r="V35" s="46">
        <v>0</v>
      </c>
      <c r="W35" s="159"/>
      <c r="X35" s="271"/>
      <c r="Y35" s="88"/>
      <c r="Z35" s="81"/>
      <c r="AA35" s="81"/>
      <c r="AB35" s="85"/>
      <c r="AC35" s="340" t="s">
        <v>143</v>
      </c>
      <c r="AD35" s="341"/>
      <c r="AE35" s="46">
        <v>0</v>
      </c>
      <c r="AF35" s="46"/>
      <c r="AG35" s="271"/>
      <c r="AH35" s="229"/>
      <c r="AI35" s="230"/>
      <c r="AJ35" s="230"/>
      <c r="AK35" s="228"/>
      <c r="AL35" s="340" t="s">
        <v>143</v>
      </c>
      <c r="AM35" s="341"/>
      <c r="AN35" s="46">
        <v>0</v>
      </c>
      <c r="AO35" s="59"/>
      <c r="AP35" s="255"/>
      <c r="AQ35" s="88"/>
      <c r="AR35" s="81"/>
      <c r="AS35" s="81"/>
      <c r="AT35" s="87"/>
    </row>
    <row r="36" spans="1:46" s="29" customFormat="1" ht="30" customHeight="1">
      <c r="A36" s="345"/>
      <c r="B36" s="340" t="s">
        <v>43</v>
      </c>
      <c r="C36" s="341"/>
      <c r="D36" s="46">
        <v>0</v>
      </c>
      <c r="E36" s="71"/>
      <c r="F36" s="271"/>
      <c r="G36" s="100"/>
      <c r="H36" s="101"/>
      <c r="I36" s="101"/>
      <c r="J36" s="158"/>
      <c r="K36" s="340" t="s">
        <v>43</v>
      </c>
      <c r="L36" s="341"/>
      <c r="M36" s="46">
        <v>1</v>
      </c>
      <c r="N36" s="159"/>
      <c r="O36" s="271"/>
      <c r="P36" s="42"/>
      <c r="Q36" s="43"/>
      <c r="R36" s="43"/>
      <c r="S36" s="44"/>
      <c r="T36" s="340" t="s">
        <v>43</v>
      </c>
      <c r="U36" s="341"/>
      <c r="V36" s="46">
        <v>0</v>
      </c>
      <c r="W36" s="159"/>
      <c r="X36" s="271"/>
      <c r="Y36" s="100"/>
      <c r="Z36" s="101"/>
      <c r="AA36" s="101"/>
      <c r="AB36" s="158"/>
      <c r="AC36" s="340" t="s">
        <v>43</v>
      </c>
      <c r="AD36" s="341"/>
      <c r="AE36" s="46">
        <v>0</v>
      </c>
      <c r="AF36" s="46"/>
      <c r="AG36" s="271"/>
      <c r="AH36" s="42"/>
      <c r="AI36" s="43"/>
      <c r="AJ36" s="43"/>
      <c r="AK36" s="44"/>
      <c r="AL36" s="340" t="s">
        <v>43</v>
      </c>
      <c r="AM36" s="341"/>
      <c r="AN36" s="46">
        <v>0</v>
      </c>
      <c r="AO36" s="59"/>
      <c r="AP36" s="255"/>
      <c r="AQ36" s="100"/>
      <c r="AR36" s="101"/>
      <c r="AS36" s="101"/>
      <c r="AT36" s="161"/>
    </row>
    <row r="37" spans="1:46" s="174" customFormat="1" ht="30" customHeight="1">
      <c r="A37" s="345"/>
      <c r="B37" s="340" t="s">
        <v>144</v>
      </c>
      <c r="C37" s="341"/>
      <c r="D37" s="46">
        <v>2.8</v>
      </c>
      <c r="E37" s="71"/>
      <c r="F37" s="271"/>
      <c r="G37" s="100"/>
      <c r="H37" s="101"/>
      <c r="I37" s="101"/>
      <c r="J37" s="158"/>
      <c r="K37" s="340" t="s">
        <v>144</v>
      </c>
      <c r="L37" s="341"/>
      <c r="M37" s="46">
        <v>2.5</v>
      </c>
      <c r="N37" s="159"/>
      <c r="O37" s="271"/>
      <c r="P37" s="42"/>
      <c r="Q37" s="43"/>
      <c r="R37" s="43"/>
      <c r="S37" s="44"/>
      <c r="T37" s="340" t="s">
        <v>144</v>
      </c>
      <c r="U37" s="341"/>
      <c r="V37" s="46">
        <v>2.6</v>
      </c>
      <c r="W37" s="159"/>
      <c r="X37" s="271"/>
      <c r="Y37" s="100"/>
      <c r="Z37" s="101"/>
      <c r="AA37" s="101"/>
      <c r="AB37" s="158"/>
      <c r="AC37" s="340" t="s">
        <v>144</v>
      </c>
      <c r="AD37" s="341"/>
      <c r="AE37" s="46">
        <v>2.6</v>
      </c>
      <c r="AF37" s="272"/>
      <c r="AG37" s="271"/>
      <c r="AH37" s="42"/>
      <c r="AI37" s="43"/>
      <c r="AJ37" s="43"/>
      <c r="AK37" s="44"/>
      <c r="AL37" s="340" t="s">
        <v>144</v>
      </c>
      <c r="AM37" s="341"/>
      <c r="AN37" s="46">
        <v>3</v>
      </c>
      <c r="AO37" s="241"/>
      <c r="AP37" s="255"/>
      <c r="AQ37" s="100"/>
      <c r="AR37" s="101"/>
      <c r="AS37" s="101"/>
      <c r="AT37" s="161"/>
    </row>
    <row r="38" spans="1:46" s="174" customFormat="1" ht="30" customHeight="1">
      <c r="A38" s="345"/>
      <c r="B38" s="340" t="s">
        <v>173</v>
      </c>
      <c r="C38" s="341"/>
      <c r="D38" s="216">
        <v>0</v>
      </c>
      <c r="E38" s="119"/>
      <c r="F38" s="316"/>
      <c r="G38" s="305"/>
      <c r="H38" s="306"/>
      <c r="I38" s="306"/>
      <c r="J38" s="309"/>
      <c r="K38" s="340" t="s">
        <v>173</v>
      </c>
      <c r="L38" s="341"/>
      <c r="M38" s="216">
        <v>0</v>
      </c>
      <c r="N38" s="304"/>
      <c r="O38" s="316"/>
      <c r="P38" s="311"/>
      <c r="Q38" s="312"/>
      <c r="R38" s="312"/>
      <c r="S38" s="313"/>
      <c r="T38" s="340" t="s">
        <v>173</v>
      </c>
      <c r="U38" s="341"/>
      <c r="V38" s="216">
        <v>0</v>
      </c>
      <c r="W38" s="304"/>
      <c r="X38" s="316"/>
      <c r="Y38" s="100"/>
      <c r="Z38" s="101"/>
      <c r="AA38" s="101"/>
      <c r="AB38" s="158"/>
      <c r="AC38" s="340" t="s">
        <v>173</v>
      </c>
      <c r="AD38" s="341"/>
      <c r="AE38" s="216">
        <v>0</v>
      </c>
      <c r="AF38" s="317"/>
      <c r="AG38" s="316"/>
      <c r="AH38" s="42"/>
      <c r="AI38" s="43"/>
      <c r="AJ38" s="43"/>
      <c r="AK38" s="44"/>
      <c r="AL38" s="340" t="s">
        <v>173</v>
      </c>
      <c r="AM38" s="341"/>
      <c r="AN38" s="216">
        <v>1</v>
      </c>
      <c r="AO38" s="314"/>
      <c r="AP38" s="308"/>
      <c r="AQ38" s="305"/>
      <c r="AR38" s="306"/>
      <c r="AS38" s="306"/>
      <c r="AT38" s="307"/>
    </row>
    <row r="39" spans="1:46" s="174" customFormat="1" ht="30" customHeight="1" thickBot="1">
      <c r="A39" s="346"/>
      <c r="B39" s="342" t="s">
        <v>44</v>
      </c>
      <c r="C39" s="343"/>
      <c r="D39" s="179">
        <f>D32*70+D33*45+D34*25+D35*150+D36*60+D37*75</f>
        <v>772.5</v>
      </c>
      <c r="E39" s="179"/>
      <c r="F39" s="273"/>
      <c r="G39" s="175"/>
      <c r="H39" s="176"/>
      <c r="I39" s="176"/>
      <c r="J39" s="177"/>
      <c r="K39" s="342" t="s">
        <v>44</v>
      </c>
      <c r="L39" s="343"/>
      <c r="M39" s="179">
        <f>M32*70+M33*45+M34*25+M35*150+M36*60+M37*75</f>
        <v>849</v>
      </c>
      <c r="N39" s="179"/>
      <c r="O39" s="273"/>
      <c r="P39" s="175"/>
      <c r="Q39" s="176"/>
      <c r="R39" s="176"/>
      <c r="S39" s="177"/>
      <c r="T39" s="342" t="s">
        <v>44</v>
      </c>
      <c r="U39" s="343"/>
      <c r="V39" s="179">
        <f>V32*70+V33*45+V34*25+V35*150+V36*60+V37*75</f>
        <v>765</v>
      </c>
      <c r="W39" s="131"/>
      <c r="X39" s="273"/>
      <c r="Y39" s="42"/>
      <c r="Z39" s="43"/>
      <c r="AA39" s="43"/>
      <c r="AB39" s="44"/>
      <c r="AC39" s="342" t="s">
        <v>44</v>
      </c>
      <c r="AD39" s="343"/>
      <c r="AE39" s="179">
        <f>AE32*70+AE33*45+AE34*25+AE35*150+AE36*60+AE37*75</f>
        <v>783.5</v>
      </c>
      <c r="AF39" s="131"/>
      <c r="AG39" s="273"/>
      <c r="AH39" s="42"/>
      <c r="AI39" s="43"/>
      <c r="AJ39" s="43"/>
      <c r="AK39" s="44"/>
      <c r="AL39" s="342" t="s">
        <v>44</v>
      </c>
      <c r="AM39" s="343"/>
      <c r="AN39" s="179">
        <f>AN32*70+AN33*45+AN34*25+AN35*150+AN36*60+AN37*75+AN38*60</f>
        <v>913</v>
      </c>
      <c r="AO39" s="132"/>
      <c r="AP39" s="257"/>
      <c r="AQ39" s="181"/>
      <c r="AR39" s="182"/>
      <c r="AS39" s="182"/>
      <c r="AT39" s="183"/>
    </row>
    <row r="40" spans="1:46" s="29" customFormat="1" ht="30" customHeight="1" thickBot="1">
      <c r="A40" s="184" t="s">
        <v>45</v>
      </c>
      <c r="B40" s="184" t="s">
        <v>45</v>
      </c>
      <c r="C40" s="188"/>
      <c r="D40" s="189"/>
      <c r="E40" s="189"/>
      <c r="F40" s="190"/>
      <c r="G40" s="185"/>
      <c r="H40" s="186"/>
      <c r="I40" s="186"/>
      <c r="J40" s="187"/>
      <c r="K40" s="184" t="s">
        <v>45</v>
      </c>
      <c r="L40" s="188"/>
      <c r="M40" s="189"/>
      <c r="N40" s="189"/>
      <c r="O40" s="190"/>
      <c r="P40" s="191"/>
      <c r="Q40" s="192"/>
      <c r="R40" s="192"/>
      <c r="S40" s="193"/>
      <c r="T40" s="184" t="s">
        <v>45</v>
      </c>
      <c r="U40" s="194"/>
      <c r="V40" s="195"/>
      <c r="W40" s="196"/>
      <c r="X40" s="260"/>
      <c r="Y40" s="197"/>
      <c r="Z40" s="187"/>
      <c r="AA40" s="187"/>
      <c r="AB40" s="261"/>
      <c r="AC40" s="184" t="s">
        <v>45</v>
      </c>
      <c r="AD40" s="188"/>
      <c r="AE40" s="195"/>
      <c r="AF40" s="262"/>
      <c r="AG40" s="190"/>
      <c r="AH40" s="197"/>
      <c r="AI40" s="187"/>
      <c r="AJ40" s="187"/>
      <c r="AK40" s="187"/>
      <c r="AL40" s="184" t="s">
        <v>45</v>
      </c>
      <c r="AM40" s="188"/>
      <c r="AN40" s="195"/>
      <c r="AO40" s="195"/>
      <c r="AP40" s="190"/>
      <c r="AQ40" s="200"/>
      <c r="AR40" s="200"/>
      <c r="AS40" s="200"/>
      <c r="AT40" s="193"/>
    </row>
    <row r="41" spans="1:46" s="202" customFormat="1" ht="36" customHeight="1">
      <c r="A41" s="201" t="s">
        <v>46</v>
      </c>
      <c r="K41" s="344" t="s">
        <v>47</v>
      </c>
      <c r="L41" s="344"/>
      <c r="P41" s="26"/>
      <c r="Q41" s="26"/>
      <c r="R41" s="26"/>
      <c r="S41" s="26"/>
      <c r="T41" s="27" t="s">
        <v>48</v>
      </c>
      <c r="X41" s="27"/>
      <c r="Y41" s="26"/>
      <c r="Z41" s="26"/>
      <c r="AA41" s="26"/>
      <c r="AB41" s="26"/>
      <c r="AC41" s="263"/>
      <c r="AD41" s="344" t="s">
        <v>49</v>
      </c>
      <c r="AE41" s="344"/>
      <c r="AH41" s="26"/>
      <c r="AI41" s="26"/>
      <c r="AJ41" s="26"/>
      <c r="AK41" s="26"/>
      <c r="AL41" s="27"/>
      <c r="AQ41" s="26"/>
      <c r="AR41" s="26"/>
      <c r="AS41" s="26"/>
      <c r="AT41" s="26"/>
    </row>
    <row r="42" spans="1:46">
      <c r="A42" s="203"/>
      <c r="B42" s="53"/>
      <c r="C42" s="29"/>
      <c r="D42" s="29"/>
      <c r="E42" s="29"/>
      <c r="F42" s="53"/>
      <c r="K42" s="53"/>
      <c r="L42" s="29"/>
      <c r="M42" s="204"/>
      <c r="N42" s="29"/>
      <c r="O42" s="53"/>
      <c r="T42" s="205"/>
      <c r="U42" s="174"/>
      <c r="V42" s="174"/>
      <c r="W42" s="205"/>
      <c r="X42" s="205"/>
      <c r="AC42" s="208"/>
      <c r="AD42" s="174"/>
      <c r="AE42" s="174"/>
      <c r="AF42" s="205"/>
      <c r="AG42" s="205"/>
      <c r="AL42" s="205"/>
      <c r="AM42" s="174"/>
      <c r="AN42" s="174"/>
      <c r="AO42" s="174"/>
      <c r="AP42" s="205"/>
    </row>
    <row r="43" spans="1:46">
      <c r="A43" s="203"/>
      <c r="B43" s="34"/>
      <c r="C43" s="209"/>
      <c r="D43" s="35"/>
      <c r="L43" s="209"/>
      <c r="U43" s="212"/>
      <c r="V43" s="203"/>
      <c r="W43" s="203"/>
      <c r="X43" s="213"/>
      <c r="AC43" s="205"/>
      <c r="AD43" s="174"/>
      <c r="AE43" s="174"/>
      <c r="AF43" s="205"/>
      <c r="AG43" s="205"/>
      <c r="AL43" s="205"/>
      <c r="AM43" s="174"/>
      <c r="AN43" s="174"/>
      <c r="AO43" s="174"/>
      <c r="AP43" s="205"/>
    </row>
    <row r="44" spans="1:46">
      <c r="A44" s="203"/>
      <c r="B44" s="34"/>
      <c r="K44" s="34"/>
      <c r="T44" s="214"/>
      <c r="W44" s="214"/>
      <c r="AC44" s="205"/>
      <c r="AD44" s="174"/>
      <c r="AE44" s="174"/>
      <c r="AF44" s="205"/>
      <c r="AG44" s="205"/>
      <c r="AL44" s="205"/>
      <c r="AM44" s="174"/>
      <c r="AN44" s="174"/>
      <c r="AO44" s="174"/>
      <c r="AP44" s="205"/>
    </row>
    <row r="45" spans="1:46">
      <c r="B45" s="34"/>
      <c r="K45" s="34"/>
      <c r="T45" s="214"/>
      <c r="W45" s="214"/>
      <c r="AC45" s="203"/>
      <c r="AO45" s="214"/>
    </row>
    <row r="46" spans="1:46">
      <c r="B46" s="34"/>
      <c r="K46" s="34"/>
      <c r="T46" s="214"/>
      <c r="W46" s="214"/>
      <c r="AC46" s="203"/>
      <c r="AO46" s="214"/>
    </row>
    <row r="47" spans="1:46">
      <c r="B47" s="34"/>
      <c r="K47" s="34"/>
      <c r="T47" s="214"/>
      <c r="W47" s="214"/>
      <c r="AC47" s="203"/>
      <c r="AO47" s="214"/>
    </row>
    <row r="48" spans="1:46">
      <c r="B48" s="34"/>
      <c r="K48" s="34"/>
      <c r="T48" s="214"/>
      <c r="W48" s="214"/>
      <c r="AC48" s="203"/>
      <c r="AO48" s="214"/>
    </row>
    <row r="49" spans="1:41">
      <c r="A49" s="203"/>
      <c r="B49" s="34"/>
      <c r="K49" s="34"/>
      <c r="M49" s="34"/>
      <c r="O49" s="34"/>
      <c r="P49" s="34"/>
      <c r="Q49" s="34"/>
      <c r="R49" s="34"/>
      <c r="S49" s="34"/>
      <c r="T49" s="214"/>
      <c r="W49" s="214"/>
      <c r="AC49" s="203"/>
      <c r="AO49" s="214"/>
    </row>
    <row r="50" spans="1:41">
      <c r="A50" s="203"/>
      <c r="B50" s="34"/>
      <c r="K50" s="34"/>
      <c r="M50" s="34"/>
      <c r="O50" s="34"/>
      <c r="P50" s="34"/>
      <c r="Q50" s="34"/>
      <c r="R50" s="34"/>
      <c r="S50" s="34"/>
      <c r="T50" s="214"/>
      <c r="W50" s="214"/>
      <c r="AC50" s="203"/>
      <c r="AO50" s="214"/>
    </row>
    <row r="51" spans="1:41">
      <c r="A51" s="203"/>
      <c r="B51" s="34"/>
      <c r="K51" s="34"/>
      <c r="M51" s="34"/>
      <c r="O51" s="34"/>
      <c r="P51" s="34"/>
      <c r="Q51" s="34"/>
      <c r="R51" s="34"/>
      <c r="S51" s="34"/>
      <c r="T51" s="214"/>
      <c r="W51" s="214"/>
      <c r="AC51" s="203"/>
      <c r="AO51" s="214"/>
    </row>
    <row r="52" spans="1:41">
      <c r="A52" s="203"/>
      <c r="AO52" s="214"/>
    </row>
    <row r="53" spans="1:41">
      <c r="A53" s="203"/>
      <c r="AO53" s="214"/>
    </row>
    <row r="54" spans="1:41">
      <c r="A54" s="203"/>
      <c r="AO54" s="214"/>
    </row>
    <row r="55" spans="1:41">
      <c r="A55" s="203"/>
      <c r="AO55" s="214"/>
    </row>
  </sheetData>
  <mergeCells count="79">
    <mergeCell ref="A1:AT1"/>
    <mergeCell ref="F2:L2"/>
    <mergeCell ref="B3:C3"/>
    <mergeCell ref="D3:F3"/>
    <mergeCell ref="K3:L3"/>
    <mergeCell ref="M3:O3"/>
    <mergeCell ref="T3:U3"/>
    <mergeCell ref="V3:X3"/>
    <mergeCell ref="AC3:AD3"/>
    <mergeCell ref="AE3:AG3"/>
    <mergeCell ref="AL3:AM3"/>
    <mergeCell ref="AN3:AP3"/>
    <mergeCell ref="AL5:AL8"/>
    <mergeCell ref="A9:A14"/>
    <mergeCell ref="B9:B14"/>
    <mergeCell ref="AC9:AC14"/>
    <mergeCell ref="AL9:AL14"/>
    <mergeCell ref="A5:A8"/>
    <mergeCell ref="B5:B8"/>
    <mergeCell ref="T9:T14"/>
    <mergeCell ref="AC5:AC8"/>
    <mergeCell ref="K5:K14"/>
    <mergeCell ref="T5:T8"/>
    <mergeCell ref="A21:A24"/>
    <mergeCell ref="B21:B24"/>
    <mergeCell ref="AC21:AC24"/>
    <mergeCell ref="AL21:AL24"/>
    <mergeCell ref="AL15:AL20"/>
    <mergeCell ref="A15:A20"/>
    <mergeCell ref="B15:B20"/>
    <mergeCell ref="T15:T20"/>
    <mergeCell ref="AC15:AC20"/>
    <mergeCell ref="K15:K20"/>
    <mergeCell ref="K21:K24"/>
    <mergeCell ref="AL34:AM34"/>
    <mergeCell ref="K25:K29"/>
    <mergeCell ref="AC25:AC29"/>
    <mergeCell ref="AL25:AL29"/>
    <mergeCell ref="A32:A39"/>
    <mergeCell ref="B32:C32"/>
    <mergeCell ref="K32:L32"/>
    <mergeCell ref="T32:U32"/>
    <mergeCell ref="AC32:AD32"/>
    <mergeCell ref="AL32:AM32"/>
    <mergeCell ref="A25:A29"/>
    <mergeCell ref="B25:B29"/>
    <mergeCell ref="AL36:AM36"/>
    <mergeCell ref="B35:C35"/>
    <mergeCell ref="K35:L35"/>
    <mergeCell ref="T35:U35"/>
    <mergeCell ref="AC35:AD35"/>
    <mergeCell ref="AL35:AM35"/>
    <mergeCell ref="AL39:AM39"/>
    <mergeCell ref="B37:C37"/>
    <mergeCell ref="K37:L37"/>
    <mergeCell ref="T37:U37"/>
    <mergeCell ref="AC37:AD37"/>
    <mergeCell ref="AL37:AM37"/>
    <mergeCell ref="B38:C38"/>
    <mergeCell ref="K38:L38"/>
    <mergeCell ref="T38:U38"/>
    <mergeCell ref="AC38:AD38"/>
    <mergeCell ref="AL38:AM38"/>
    <mergeCell ref="K41:L41"/>
    <mergeCell ref="AD41:AE41"/>
    <mergeCell ref="T21:T24"/>
    <mergeCell ref="T25:T29"/>
    <mergeCell ref="B39:C39"/>
    <mergeCell ref="K39:L39"/>
    <mergeCell ref="T39:U39"/>
    <mergeCell ref="AC39:AD39"/>
    <mergeCell ref="B36:C36"/>
    <mergeCell ref="K36:L36"/>
    <mergeCell ref="T36:U36"/>
    <mergeCell ref="AC36:AD36"/>
    <mergeCell ref="B34:C34"/>
    <mergeCell ref="K34:L34"/>
    <mergeCell ref="T34:U34"/>
    <mergeCell ref="AC34:AD34"/>
  </mergeCells>
  <phoneticPr fontId="22" type="noConversion"/>
  <pageMargins left="0.39370078740157483" right="0.39370078740157483" top="0" bottom="0" header="0.31496062992125984" footer="0.31496062992125984"/>
  <pageSetup paperSize="9" scale="48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55"/>
  <sheetViews>
    <sheetView tabSelected="1" view="pageBreakPreview" topLeftCell="A17" zoomScale="55" zoomScaleSheetLayoutView="55" workbookViewId="0">
      <selection activeCell="W15" sqref="W15"/>
    </sheetView>
  </sheetViews>
  <sheetFormatPr defaultColWidth="8.88671875" defaultRowHeight="18"/>
  <cols>
    <col min="1" max="1" width="6.6640625" style="214" customWidth="1"/>
    <col min="2" max="2" width="9.21875" style="35" customWidth="1"/>
    <col min="3" max="3" width="10.6640625" style="34" customWidth="1"/>
    <col min="4" max="4" width="12" style="34" customWidth="1"/>
    <col min="5" max="5" width="10.6640625" style="34" customWidth="1"/>
    <col min="6" max="6" width="10.6640625" style="35" customWidth="1"/>
    <col min="7" max="7" width="5.44140625" style="30" hidden="1" customWidth="1"/>
    <col min="8" max="8" width="10.109375" style="28" hidden="1" customWidth="1"/>
    <col min="9" max="10" width="6.6640625" style="28" hidden="1" customWidth="1"/>
    <col min="11" max="11" width="9.33203125" style="35" customWidth="1"/>
    <col min="12" max="12" width="10.6640625" style="34" customWidth="1"/>
    <col min="13" max="13" width="12" style="210" customWidth="1"/>
    <col min="14" max="14" width="10.6640625" style="34" customWidth="1"/>
    <col min="15" max="15" width="10.6640625" style="35" customWidth="1"/>
    <col min="16" max="16" width="5.44140625" style="30" hidden="1" customWidth="1"/>
    <col min="17" max="17" width="5.77734375" style="28" hidden="1" customWidth="1"/>
    <col min="18" max="19" width="6.6640625" style="28" hidden="1" customWidth="1"/>
    <col min="20" max="20" width="8.88671875" style="211" customWidth="1"/>
    <col min="21" max="21" width="10.6640625" style="214" customWidth="1"/>
    <col min="22" max="22" width="12" style="214" customWidth="1"/>
    <col min="23" max="24" width="10.6640625" style="211" customWidth="1"/>
    <col min="25" max="25" width="5.44140625" style="206" hidden="1" customWidth="1"/>
    <col min="26" max="26" width="5.77734375" style="207" hidden="1" customWidth="1"/>
    <col min="27" max="28" width="6.6640625" style="207" hidden="1" customWidth="1"/>
    <col min="29" max="29" width="8.77734375" style="211" customWidth="1"/>
    <col min="30" max="30" width="10.6640625" style="214" customWidth="1"/>
    <col min="31" max="31" width="12" style="214" customWidth="1"/>
    <col min="32" max="33" width="10.6640625" style="211" customWidth="1"/>
    <col min="34" max="34" width="5.44140625" style="206" hidden="1" customWidth="1"/>
    <col min="35" max="35" width="5.77734375" style="207" hidden="1" customWidth="1"/>
    <col min="36" max="37" width="6.6640625" style="207" hidden="1" customWidth="1"/>
    <col min="38" max="38" width="8.6640625" style="211" customWidth="1"/>
    <col min="39" max="39" width="10.6640625" style="214" customWidth="1"/>
    <col min="40" max="40" width="11.6640625" style="214" customWidth="1"/>
    <col min="41" max="42" width="10.6640625" style="211" customWidth="1"/>
    <col min="43" max="43" width="5.44140625" style="206" hidden="1" customWidth="1"/>
    <col min="44" max="44" width="5.77734375" style="207" hidden="1" customWidth="1"/>
    <col min="45" max="45" width="7.44140625" style="207" hidden="1" customWidth="1"/>
    <col min="46" max="46" width="6.6640625" style="207" hidden="1" customWidth="1"/>
    <col min="47" max="16384" width="8.88671875" style="203"/>
  </cols>
  <sheetData>
    <row r="1" spans="1:46" s="32" customFormat="1" ht="28.2" customHeight="1">
      <c r="A1" s="357" t="s">
        <v>232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1"/>
      <c r="AR1" s="31"/>
      <c r="AS1" s="31"/>
      <c r="AT1" s="31"/>
    </row>
    <row r="2" spans="1:46" s="34" customFormat="1" ht="18.600000000000001" thickBot="1">
      <c r="A2" s="33" t="s">
        <v>240</v>
      </c>
      <c r="C2" s="318"/>
      <c r="D2" s="318"/>
      <c r="F2" s="366"/>
      <c r="G2" s="366"/>
      <c r="H2" s="366"/>
      <c r="I2" s="366"/>
      <c r="J2" s="366"/>
      <c r="K2" s="366"/>
      <c r="L2" s="366"/>
      <c r="N2" s="35"/>
      <c r="P2" s="36"/>
      <c r="Q2" s="36"/>
      <c r="R2" s="36"/>
      <c r="S2" s="36"/>
      <c r="W2" s="35"/>
      <c r="Y2" s="36"/>
      <c r="Z2" s="36"/>
      <c r="AA2" s="36"/>
      <c r="AK2" s="34" t="s">
        <v>21</v>
      </c>
      <c r="AT2" s="36"/>
    </row>
    <row r="3" spans="1:46" s="34" customFormat="1" ht="31.5" customHeight="1">
      <c r="A3" s="37" t="s">
        <v>22</v>
      </c>
      <c r="B3" s="364">
        <f>萬新月菜單!A13</f>
        <v>45915</v>
      </c>
      <c r="C3" s="365"/>
      <c r="D3" s="361">
        <f>B3</f>
        <v>45915</v>
      </c>
      <c r="E3" s="362"/>
      <c r="F3" s="363"/>
      <c r="G3" s="38"/>
      <c r="H3" s="38"/>
      <c r="I3" s="38"/>
      <c r="J3" s="38"/>
      <c r="K3" s="364">
        <f>B3+1</f>
        <v>45916</v>
      </c>
      <c r="L3" s="365"/>
      <c r="M3" s="361">
        <f>K3</f>
        <v>45916</v>
      </c>
      <c r="N3" s="362"/>
      <c r="O3" s="363"/>
      <c r="P3" s="38"/>
      <c r="Q3" s="38"/>
      <c r="R3" s="38"/>
      <c r="S3" s="38"/>
      <c r="T3" s="364">
        <f>萬新月菜單!A15</f>
        <v>45917</v>
      </c>
      <c r="U3" s="365"/>
      <c r="V3" s="361">
        <f>T3</f>
        <v>45917</v>
      </c>
      <c r="W3" s="362"/>
      <c r="X3" s="363"/>
      <c r="Y3" s="38"/>
      <c r="Z3" s="38"/>
      <c r="AA3" s="38"/>
      <c r="AB3" s="38"/>
      <c r="AC3" s="364">
        <f>T3+1</f>
        <v>45918</v>
      </c>
      <c r="AD3" s="365"/>
      <c r="AE3" s="361">
        <f>AC3</f>
        <v>45918</v>
      </c>
      <c r="AF3" s="362"/>
      <c r="AG3" s="363"/>
      <c r="AH3" s="39"/>
      <c r="AI3" s="39"/>
      <c r="AJ3" s="39"/>
      <c r="AK3" s="39"/>
      <c r="AL3" s="364">
        <f>AC3+1</f>
        <v>45919</v>
      </c>
      <c r="AM3" s="365"/>
      <c r="AN3" s="361">
        <f>AL3</f>
        <v>45919</v>
      </c>
      <c r="AO3" s="362"/>
      <c r="AP3" s="363"/>
      <c r="AQ3" s="38"/>
      <c r="AR3" s="38"/>
      <c r="AS3" s="38"/>
      <c r="AT3" s="40"/>
    </row>
    <row r="4" spans="1:46" s="56" customFormat="1" ht="36">
      <c r="A4" s="41" t="s">
        <v>23</v>
      </c>
      <c r="B4" s="45" t="s">
        <v>24</v>
      </c>
      <c r="C4" s="46" t="s">
        <v>25</v>
      </c>
      <c r="D4" s="47" t="s">
        <v>26</v>
      </c>
      <c r="E4" s="47" t="s">
        <v>27</v>
      </c>
      <c r="F4" s="48"/>
      <c r="G4" s="42" t="s">
        <v>28</v>
      </c>
      <c r="H4" s="43" t="s">
        <v>29</v>
      </c>
      <c r="I4" s="43" t="s">
        <v>30</v>
      </c>
      <c r="J4" s="44" t="s">
        <v>31</v>
      </c>
      <c r="K4" s="45" t="s">
        <v>24</v>
      </c>
      <c r="L4" s="46" t="s">
        <v>25</v>
      </c>
      <c r="M4" s="47" t="s">
        <v>26</v>
      </c>
      <c r="N4" s="47" t="s">
        <v>27</v>
      </c>
      <c r="O4" s="48"/>
      <c r="P4" s="42" t="s">
        <v>28</v>
      </c>
      <c r="Q4" s="43" t="s">
        <v>29</v>
      </c>
      <c r="R4" s="43" t="s">
        <v>30</v>
      </c>
      <c r="S4" s="44" t="s">
        <v>31</v>
      </c>
      <c r="T4" s="45" t="s">
        <v>24</v>
      </c>
      <c r="U4" s="46" t="s">
        <v>25</v>
      </c>
      <c r="V4" s="47" t="s">
        <v>26</v>
      </c>
      <c r="W4" s="47" t="s">
        <v>27</v>
      </c>
      <c r="X4" s="48"/>
      <c r="Y4" s="49" t="s">
        <v>28</v>
      </c>
      <c r="Z4" s="50" t="s">
        <v>29</v>
      </c>
      <c r="AA4" s="50" t="s">
        <v>30</v>
      </c>
      <c r="AB4" s="51" t="s">
        <v>31</v>
      </c>
      <c r="AC4" s="45" t="s">
        <v>24</v>
      </c>
      <c r="AD4" s="46" t="s">
        <v>25</v>
      </c>
      <c r="AE4" s="47" t="s">
        <v>26</v>
      </c>
      <c r="AF4" s="47" t="s">
        <v>27</v>
      </c>
      <c r="AG4" s="48"/>
      <c r="AH4" s="54"/>
      <c r="AI4" s="54"/>
      <c r="AJ4" s="54"/>
      <c r="AK4" s="54"/>
      <c r="AL4" s="45" t="s">
        <v>24</v>
      </c>
      <c r="AM4" s="46" t="s">
        <v>25</v>
      </c>
      <c r="AN4" s="47" t="s">
        <v>26</v>
      </c>
      <c r="AO4" s="47" t="s">
        <v>27</v>
      </c>
      <c r="AP4" s="48"/>
      <c r="AQ4" s="49" t="s">
        <v>28</v>
      </c>
      <c r="AR4" s="50" t="s">
        <v>29</v>
      </c>
      <c r="AS4" s="50" t="s">
        <v>30</v>
      </c>
      <c r="AT4" s="55" t="s">
        <v>31</v>
      </c>
    </row>
    <row r="5" spans="1:46" s="56" customFormat="1" ht="30" customHeight="1">
      <c r="A5" s="358" t="s">
        <v>0</v>
      </c>
      <c r="B5" s="331" t="str">
        <f>萬新月菜單!C13</f>
        <v>白米飯</v>
      </c>
      <c r="C5" s="46" t="s">
        <v>54</v>
      </c>
      <c r="D5" s="46">
        <v>110</v>
      </c>
      <c r="E5" s="71">
        <f t="shared" ref="E5" si="0">D5*330/1000</f>
        <v>36.299999999999997</v>
      </c>
      <c r="F5" s="48"/>
      <c r="G5" s="57"/>
      <c r="H5" s="43"/>
      <c r="I5" s="43"/>
      <c r="J5" s="44"/>
      <c r="K5" s="382" t="str">
        <f>萬新月菜單!D14</f>
        <v>什錦湯麵</v>
      </c>
      <c r="L5" s="46" t="s">
        <v>50</v>
      </c>
      <c r="M5" s="46">
        <v>165</v>
      </c>
      <c r="N5" s="71">
        <f t="shared" ref="N5:N15" si="1">M5*330/1000</f>
        <v>54.45</v>
      </c>
      <c r="O5" s="48"/>
      <c r="P5" s="57"/>
      <c r="Q5" s="43"/>
      <c r="R5" s="43"/>
      <c r="S5" s="44"/>
      <c r="T5" s="382" t="str">
        <f>萬新月菜單!C15</f>
        <v>麥片米飯</v>
      </c>
      <c r="U5" s="46" t="s">
        <v>53</v>
      </c>
      <c r="V5" s="46">
        <v>93</v>
      </c>
      <c r="W5" s="71">
        <f t="shared" ref="W5:W6" si="2">V5*330/1000</f>
        <v>30.69</v>
      </c>
      <c r="X5" s="48"/>
      <c r="Y5" s="57"/>
      <c r="Z5" s="43"/>
      <c r="AA5" s="43"/>
      <c r="AB5" s="44"/>
      <c r="AC5" s="382" t="str">
        <f>萬新月菜單!C16</f>
        <v>芝麻米飯</v>
      </c>
      <c r="AD5" s="46" t="s">
        <v>129</v>
      </c>
      <c r="AE5" s="46">
        <v>110</v>
      </c>
      <c r="AF5" s="71">
        <f t="shared" ref="AF5" si="3">AE5*330/1000</f>
        <v>36.299999999999997</v>
      </c>
      <c r="AG5" s="48"/>
      <c r="AH5" s="62"/>
      <c r="AI5" s="63"/>
      <c r="AJ5" s="63"/>
      <c r="AK5" s="63"/>
      <c r="AL5" s="382" t="str">
        <f>萬新月菜單!C17</f>
        <v>燕麥米飯</v>
      </c>
      <c r="AM5" s="46" t="s">
        <v>53</v>
      </c>
      <c r="AN5" s="46">
        <v>93</v>
      </c>
      <c r="AO5" s="71">
        <f t="shared" ref="AO5:AO6" si="4">AN5*330/1000</f>
        <v>30.69</v>
      </c>
      <c r="AP5" s="48"/>
      <c r="AQ5" s="57">
        <v>0.66818181818181821</v>
      </c>
      <c r="AR5" s="43"/>
      <c r="AS5" s="43"/>
      <c r="AT5" s="64"/>
    </row>
    <row r="6" spans="1:46" s="56" customFormat="1" ht="30" customHeight="1">
      <c r="A6" s="359"/>
      <c r="B6" s="332"/>
      <c r="C6" s="46"/>
      <c r="D6" s="46"/>
      <c r="E6" s="46"/>
      <c r="F6" s="48"/>
      <c r="G6" s="57"/>
      <c r="H6" s="65"/>
      <c r="I6" s="66"/>
      <c r="J6" s="67"/>
      <c r="K6" s="383"/>
      <c r="L6" s="46" t="s">
        <v>69</v>
      </c>
      <c r="M6" s="46">
        <v>35</v>
      </c>
      <c r="N6" s="71">
        <f t="shared" si="1"/>
        <v>11.55</v>
      </c>
      <c r="O6" s="48"/>
      <c r="P6" s="57"/>
      <c r="Q6" s="65"/>
      <c r="R6" s="66"/>
      <c r="S6" s="67"/>
      <c r="T6" s="383"/>
      <c r="U6" s="46" t="s">
        <v>80</v>
      </c>
      <c r="V6" s="46">
        <v>17</v>
      </c>
      <c r="W6" s="71">
        <f t="shared" si="2"/>
        <v>5.61</v>
      </c>
      <c r="X6" s="48"/>
      <c r="Y6" s="57"/>
      <c r="Z6" s="65"/>
      <c r="AA6" s="66"/>
      <c r="AB6" s="67"/>
      <c r="AC6" s="383"/>
      <c r="AD6" s="46" t="s">
        <v>131</v>
      </c>
      <c r="AE6" s="46">
        <v>1</v>
      </c>
      <c r="AF6" s="46">
        <v>1</v>
      </c>
      <c r="AG6" s="48"/>
      <c r="AH6" s="62"/>
      <c r="AI6" s="62"/>
      <c r="AJ6" s="68"/>
      <c r="AK6" s="68"/>
      <c r="AL6" s="383"/>
      <c r="AM6" s="46" t="s">
        <v>75</v>
      </c>
      <c r="AN6" s="46">
        <v>17</v>
      </c>
      <c r="AO6" s="71">
        <f t="shared" si="4"/>
        <v>5.61</v>
      </c>
      <c r="AP6" s="48"/>
      <c r="AQ6" s="57">
        <v>4.1045454545454545</v>
      </c>
      <c r="AR6" s="65"/>
      <c r="AS6" s="66"/>
      <c r="AT6" s="69"/>
    </row>
    <row r="7" spans="1:46" s="56" customFormat="1" ht="30" customHeight="1">
      <c r="A7" s="359"/>
      <c r="B7" s="332"/>
      <c r="C7" s="46"/>
      <c r="D7" s="46"/>
      <c r="E7" s="46"/>
      <c r="F7" s="48"/>
      <c r="G7" s="42"/>
      <c r="H7" s="43"/>
      <c r="I7" s="43"/>
      <c r="J7" s="44"/>
      <c r="K7" s="383"/>
      <c r="L7" s="46" t="s">
        <v>61</v>
      </c>
      <c r="M7" s="46">
        <v>1</v>
      </c>
      <c r="N7" s="71">
        <v>1</v>
      </c>
      <c r="O7" s="48"/>
      <c r="P7" s="42"/>
      <c r="Q7" s="43"/>
      <c r="R7" s="66"/>
      <c r="S7" s="44"/>
      <c r="T7" s="383"/>
      <c r="U7" s="46"/>
      <c r="V7" s="46"/>
      <c r="W7" s="46"/>
      <c r="X7" s="48"/>
      <c r="Y7" s="57"/>
      <c r="Z7" s="43"/>
      <c r="AA7" s="43"/>
      <c r="AB7" s="44"/>
      <c r="AC7" s="383"/>
      <c r="AD7" s="46"/>
      <c r="AE7" s="46"/>
      <c r="AF7" s="46"/>
      <c r="AG7" s="48"/>
      <c r="AH7" s="72"/>
      <c r="AI7" s="62"/>
      <c r="AJ7" s="68"/>
      <c r="AK7" s="63"/>
      <c r="AL7" s="383"/>
      <c r="AM7" s="46"/>
      <c r="AN7" s="46"/>
      <c r="AO7" s="71"/>
      <c r="AP7" s="48"/>
      <c r="AQ7" s="42"/>
      <c r="AR7" s="43"/>
      <c r="AS7" s="43"/>
      <c r="AT7" s="64"/>
    </row>
    <row r="8" spans="1:46" s="56" customFormat="1" ht="30" customHeight="1">
      <c r="A8" s="360"/>
      <c r="B8" s="333"/>
      <c r="C8" s="46"/>
      <c r="D8" s="46"/>
      <c r="E8" s="46"/>
      <c r="F8" s="48"/>
      <c r="G8" s="73"/>
      <c r="H8" s="65"/>
      <c r="I8" s="66"/>
      <c r="J8" s="67"/>
      <c r="K8" s="383"/>
      <c r="L8" s="46" t="s">
        <v>98</v>
      </c>
      <c r="M8" s="46">
        <v>1</v>
      </c>
      <c r="N8" s="71">
        <v>1</v>
      </c>
      <c r="O8" s="48"/>
      <c r="P8" s="73"/>
      <c r="Q8" s="74"/>
      <c r="R8" s="66"/>
      <c r="S8" s="67"/>
      <c r="T8" s="384"/>
      <c r="U8" s="215"/>
      <c r="V8" s="46"/>
      <c r="W8" s="46"/>
      <c r="X8" s="76"/>
      <c r="Y8" s="266"/>
      <c r="Z8" s="215"/>
      <c r="AA8" s="66"/>
      <c r="AB8" s="78"/>
      <c r="AC8" s="384"/>
      <c r="AD8" s="215"/>
      <c r="AE8" s="46"/>
      <c r="AF8" s="46"/>
      <c r="AG8" s="76"/>
      <c r="AH8" s="72"/>
      <c r="AI8" s="62"/>
      <c r="AJ8" s="68"/>
      <c r="AK8" s="79"/>
      <c r="AL8" s="384"/>
      <c r="AM8" s="46"/>
      <c r="AN8" s="46"/>
      <c r="AO8" s="71"/>
      <c r="AP8" s="48"/>
      <c r="AQ8" s="80"/>
      <c r="AR8" s="81"/>
      <c r="AS8" s="82"/>
      <c r="AT8" s="83"/>
    </row>
    <row r="9" spans="1:46" s="56" customFormat="1" ht="30" customHeight="1">
      <c r="A9" s="349" t="s">
        <v>4</v>
      </c>
      <c r="B9" s="371" t="str">
        <f>萬新月菜單!D13</f>
        <v>泰式雞丁</v>
      </c>
      <c r="C9" s="46" t="s">
        <v>86</v>
      </c>
      <c r="D9" s="46">
        <v>80</v>
      </c>
      <c r="E9" s="71">
        <f t="shared" ref="E9:E10" si="5">D9*330/1000</f>
        <v>26.4</v>
      </c>
      <c r="F9" s="48"/>
      <c r="G9" s="57"/>
      <c r="H9" s="65"/>
      <c r="I9" s="66"/>
      <c r="J9" s="67"/>
      <c r="K9" s="383"/>
      <c r="L9" s="46" t="s">
        <v>73</v>
      </c>
      <c r="M9" s="46">
        <v>30</v>
      </c>
      <c r="N9" s="71">
        <f t="shared" si="1"/>
        <v>9.9</v>
      </c>
      <c r="O9" s="48"/>
      <c r="P9" s="57"/>
      <c r="Q9" s="65"/>
      <c r="R9" s="66"/>
      <c r="S9" s="67"/>
      <c r="T9" s="382" t="str">
        <f>萬新月菜單!D15</f>
        <v>蠔油燜雞</v>
      </c>
      <c r="U9" s="46" t="s">
        <v>86</v>
      </c>
      <c r="V9" s="46">
        <v>90</v>
      </c>
      <c r="W9" s="71">
        <f t="shared" ref="W9" si="6">V9*330/1000</f>
        <v>29.7</v>
      </c>
      <c r="X9" s="48"/>
      <c r="Y9" s="57"/>
      <c r="Z9" s="65"/>
      <c r="AA9" s="66"/>
      <c r="AB9" s="67"/>
      <c r="AC9" s="382" t="str">
        <f>萬新月菜單!D16</f>
        <v>海帶燒肉</v>
      </c>
      <c r="AD9" s="46" t="s">
        <v>93</v>
      </c>
      <c r="AE9" s="46">
        <v>70</v>
      </c>
      <c r="AF9" s="71">
        <f t="shared" ref="AF9:AF10" si="7">AE9*330/1000</f>
        <v>23.1</v>
      </c>
      <c r="AG9" s="48"/>
      <c r="AH9" s="62"/>
      <c r="AI9" s="62"/>
      <c r="AJ9" s="68"/>
      <c r="AK9" s="68"/>
      <c r="AL9" s="382" t="str">
        <f>萬新月菜單!D17</f>
        <v>梅林雞丁</v>
      </c>
      <c r="AM9" s="46" t="s">
        <v>105</v>
      </c>
      <c r="AN9" s="46">
        <v>80</v>
      </c>
      <c r="AO9" s="71">
        <f t="shared" ref="AO9:AO11" si="8">AN9*330/1000</f>
        <v>26.4</v>
      </c>
      <c r="AP9" s="48"/>
      <c r="AQ9" s="57"/>
      <c r="AR9" s="65">
        <v>2.290909090909091</v>
      </c>
      <c r="AS9" s="66"/>
      <c r="AT9" s="69"/>
    </row>
    <row r="10" spans="1:46" s="56" customFormat="1" ht="30" customHeight="1">
      <c r="A10" s="350"/>
      <c r="B10" s="372"/>
      <c r="C10" s="46" t="s">
        <v>106</v>
      </c>
      <c r="D10" s="46">
        <v>45</v>
      </c>
      <c r="E10" s="71">
        <f t="shared" si="5"/>
        <v>14.85</v>
      </c>
      <c r="F10" s="48"/>
      <c r="G10" s="73"/>
      <c r="H10" s="65"/>
      <c r="I10" s="66"/>
      <c r="J10" s="67"/>
      <c r="K10" s="383"/>
      <c r="L10" s="46" t="s">
        <v>72</v>
      </c>
      <c r="M10" s="46">
        <v>100</v>
      </c>
      <c r="N10" s="71">
        <f t="shared" si="1"/>
        <v>33</v>
      </c>
      <c r="O10" s="48"/>
      <c r="P10" s="57"/>
      <c r="Q10" s="74"/>
      <c r="R10" s="66"/>
      <c r="S10" s="67"/>
      <c r="T10" s="383"/>
      <c r="U10" s="46"/>
      <c r="V10" s="46"/>
      <c r="W10" s="46"/>
      <c r="X10" s="48"/>
      <c r="Y10" s="73"/>
      <c r="Z10" s="65"/>
      <c r="AA10" s="66"/>
      <c r="AB10" s="67"/>
      <c r="AC10" s="383"/>
      <c r="AD10" s="46" t="s">
        <v>96</v>
      </c>
      <c r="AE10" s="46">
        <v>50</v>
      </c>
      <c r="AF10" s="71">
        <f t="shared" si="7"/>
        <v>16.5</v>
      </c>
      <c r="AG10" s="48"/>
      <c r="AH10" s="72"/>
      <c r="AI10" s="62"/>
      <c r="AJ10" s="68"/>
      <c r="AK10" s="68"/>
      <c r="AL10" s="383"/>
      <c r="AM10" s="46" t="s">
        <v>185</v>
      </c>
      <c r="AN10" s="46">
        <v>10</v>
      </c>
      <c r="AO10" s="71">
        <f t="shared" si="8"/>
        <v>3.3</v>
      </c>
      <c r="AP10" s="48"/>
      <c r="AQ10" s="73"/>
      <c r="AR10" s="65"/>
      <c r="AS10" s="66"/>
      <c r="AT10" s="69">
        <v>0.98181818181818181</v>
      </c>
    </row>
    <row r="11" spans="1:46" s="56" customFormat="1" ht="30" customHeight="1">
      <c r="A11" s="350"/>
      <c r="B11" s="372"/>
      <c r="C11" s="46"/>
      <c r="D11" s="46"/>
      <c r="E11" s="46"/>
      <c r="F11" s="48"/>
      <c r="G11" s="57"/>
      <c r="H11" s="65"/>
      <c r="I11" s="66"/>
      <c r="J11" s="67"/>
      <c r="K11" s="383"/>
      <c r="L11" s="46" t="s">
        <v>36</v>
      </c>
      <c r="M11" s="46">
        <v>20</v>
      </c>
      <c r="N11" s="71">
        <f t="shared" si="1"/>
        <v>6.6</v>
      </c>
      <c r="O11" s="48"/>
      <c r="P11" s="57"/>
      <c r="Q11" s="65"/>
      <c r="R11" s="66"/>
      <c r="S11" s="67"/>
      <c r="T11" s="383"/>
      <c r="U11" s="46"/>
      <c r="V11" s="46"/>
      <c r="W11" s="46"/>
      <c r="X11" s="48"/>
      <c r="Y11" s="57"/>
      <c r="Z11" s="65"/>
      <c r="AA11" s="66"/>
      <c r="AB11" s="67"/>
      <c r="AC11" s="383"/>
      <c r="AD11" s="46"/>
      <c r="AE11" s="46"/>
      <c r="AF11" s="46"/>
      <c r="AG11" s="48"/>
      <c r="AH11" s="62"/>
      <c r="AI11" s="62"/>
      <c r="AJ11" s="68"/>
      <c r="AK11" s="68"/>
      <c r="AL11" s="383"/>
      <c r="AM11" s="46" t="s">
        <v>73</v>
      </c>
      <c r="AN11" s="46">
        <v>30</v>
      </c>
      <c r="AO11" s="71">
        <f t="shared" si="8"/>
        <v>9.9</v>
      </c>
      <c r="AP11" s="48"/>
      <c r="AQ11" s="57">
        <v>0.27272727272727271</v>
      </c>
      <c r="AR11" s="65"/>
      <c r="AS11" s="66"/>
      <c r="AT11" s="69"/>
    </row>
    <row r="12" spans="1:46" s="56" customFormat="1" ht="30" customHeight="1">
      <c r="A12" s="350"/>
      <c r="B12" s="372"/>
      <c r="C12" s="46"/>
      <c r="D12" s="46"/>
      <c r="E12" s="46"/>
      <c r="F12" s="48"/>
      <c r="G12" s="57"/>
      <c r="H12" s="65"/>
      <c r="I12" s="66"/>
      <c r="J12" s="67"/>
      <c r="K12" s="383"/>
      <c r="L12" s="46" t="s">
        <v>138</v>
      </c>
      <c r="M12" s="46">
        <v>5</v>
      </c>
      <c r="N12" s="71">
        <f t="shared" si="1"/>
        <v>1.65</v>
      </c>
      <c r="O12" s="48"/>
      <c r="P12" s="57"/>
      <c r="Q12" s="65"/>
      <c r="R12" s="66"/>
      <c r="S12" s="67"/>
      <c r="T12" s="383"/>
      <c r="U12" s="46"/>
      <c r="V12" s="46"/>
      <c r="W12" s="46"/>
      <c r="X12" s="48"/>
      <c r="Y12" s="80"/>
      <c r="Z12" s="81"/>
      <c r="AA12" s="66"/>
      <c r="AB12" s="67"/>
      <c r="AC12" s="383"/>
      <c r="AD12" s="46"/>
      <c r="AE12" s="46"/>
      <c r="AF12" s="46"/>
      <c r="AG12" s="48"/>
      <c r="AH12" s="62"/>
      <c r="AI12" s="62"/>
      <c r="AJ12" s="68"/>
      <c r="AK12" s="68"/>
      <c r="AL12" s="383"/>
      <c r="AM12" s="46"/>
      <c r="AN12" s="46"/>
      <c r="AO12" s="46"/>
      <c r="AP12" s="48"/>
      <c r="AQ12" s="57"/>
      <c r="AR12" s="65"/>
      <c r="AS12" s="66"/>
      <c r="AT12" s="69"/>
    </row>
    <row r="13" spans="1:46" s="56" customFormat="1" ht="30" customHeight="1">
      <c r="A13" s="350"/>
      <c r="B13" s="372"/>
      <c r="C13" s="46"/>
      <c r="D13" s="46"/>
      <c r="E13" s="46"/>
      <c r="F13" s="48"/>
      <c r="G13" s="57"/>
      <c r="H13" s="65"/>
      <c r="I13" s="66"/>
      <c r="J13" s="84"/>
      <c r="K13" s="383"/>
      <c r="L13" s="46" t="s">
        <v>32</v>
      </c>
      <c r="M13" s="46">
        <v>30</v>
      </c>
      <c r="N13" s="71">
        <f t="shared" si="1"/>
        <v>9.9</v>
      </c>
      <c r="O13" s="48"/>
      <c r="P13" s="57"/>
      <c r="Q13" s="65"/>
      <c r="R13" s="66"/>
      <c r="S13" s="84"/>
      <c r="T13" s="383"/>
      <c r="U13" s="46"/>
      <c r="V13" s="46"/>
      <c r="W13" s="46"/>
      <c r="X13" s="48"/>
      <c r="Y13" s="57"/>
      <c r="Z13" s="81"/>
      <c r="AA13" s="81"/>
      <c r="AB13" s="85"/>
      <c r="AC13" s="383"/>
      <c r="AD13" s="46"/>
      <c r="AE13" s="46"/>
      <c r="AF13" s="46"/>
      <c r="AG13" s="48"/>
      <c r="AH13" s="72"/>
      <c r="AI13" s="62"/>
      <c r="AJ13" s="68"/>
      <c r="AK13" s="86"/>
      <c r="AL13" s="383"/>
      <c r="AM13" s="215"/>
      <c r="AN13" s="46"/>
      <c r="AO13" s="46"/>
      <c r="AP13" s="48"/>
      <c r="AQ13" s="57"/>
      <c r="AR13" s="65"/>
      <c r="AS13" s="66">
        <v>0.45818181818181819</v>
      </c>
      <c r="AT13" s="87"/>
    </row>
    <row r="14" spans="1:46" s="56" customFormat="1" ht="30" customHeight="1">
      <c r="A14" s="352"/>
      <c r="B14" s="379"/>
      <c r="C14" s="46"/>
      <c r="D14" s="46"/>
      <c r="E14" s="46"/>
      <c r="F14" s="48"/>
      <c r="G14" s="57"/>
      <c r="H14" s="65"/>
      <c r="I14" s="66"/>
      <c r="J14" s="67"/>
      <c r="K14" s="384"/>
      <c r="L14" s="46"/>
      <c r="M14" s="46"/>
      <c r="N14" s="71"/>
      <c r="O14" s="48"/>
      <c r="P14" s="57"/>
      <c r="Q14" s="65"/>
      <c r="R14" s="65"/>
      <c r="S14" s="84"/>
      <c r="T14" s="384"/>
      <c r="U14" s="46"/>
      <c r="V14" s="46"/>
      <c r="W14" s="46"/>
      <c r="X14" s="48"/>
      <c r="Y14" s="88"/>
      <c r="Z14" s="81"/>
      <c r="AA14" s="81"/>
      <c r="AB14" s="85"/>
      <c r="AC14" s="384"/>
      <c r="AD14" s="46"/>
      <c r="AE14" s="46"/>
      <c r="AF14" s="46"/>
      <c r="AG14" s="48"/>
      <c r="AH14" s="86"/>
      <c r="AI14" s="86"/>
      <c r="AJ14" s="86"/>
      <c r="AK14" s="86"/>
      <c r="AL14" s="384"/>
      <c r="AM14" s="46"/>
      <c r="AN14" s="46"/>
      <c r="AO14" s="46"/>
      <c r="AP14" s="48"/>
      <c r="AQ14" s="88"/>
      <c r="AR14" s="81"/>
      <c r="AS14" s="81"/>
      <c r="AT14" s="87"/>
    </row>
    <row r="15" spans="1:46" s="56" customFormat="1" ht="30" customHeight="1">
      <c r="A15" s="373" t="s">
        <v>14</v>
      </c>
      <c r="B15" s="371" t="str">
        <f>萬新月菜單!E13</f>
        <v>白 菜 滷</v>
      </c>
      <c r="C15" s="267" t="s">
        <v>122</v>
      </c>
      <c r="D15" s="46">
        <v>45</v>
      </c>
      <c r="E15" s="71">
        <f t="shared" ref="E15:E16" si="9">D15*330/1000</f>
        <v>14.85</v>
      </c>
      <c r="F15" s="48"/>
      <c r="G15" s="57"/>
      <c r="H15" s="65"/>
      <c r="I15" s="65"/>
      <c r="J15" s="84"/>
      <c r="K15" s="380" t="str">
        <f>萬新月菜單!E14</f>
        <v>塔香翅小腿×2</v>
      </c>
      <c r="L15" s="319" t="s">
        <v>220</v>
      </c>
      <c r="M15" s="46">
        <v>100</v>
      </c>
      <c r="N15" s="71">
        <f t="shared" si="1"/>
        <v>33</v>
      </c>
      <c r="O15" s="48"/>
      <c r="P15" s="57"/>
      <c r="Q15" s="65"/>
      <c r="R15" s="65"/>
      <c r="S15" s="84"/>
      <c r="T15" s="371" t="str">
        <f>萬新月菜單!E15</f>
        <v>肉絲如意芽</v>
      </c>
      <c r="U15" s="46" t="s">
        <v>69</v>
      </c>
      <c r="V15" s="46">
        <v>35</v>
      </c>
      <c r="W15" s="71">
        <f t="shared" ref="W15:W17" si="10">V15*330/1000</f>
        <v>11.55</v>
      </c>
      <c r="X15" s="48"/>
      <c r="Y15" s="88"/>
      <c r="Z15" s="81"/>
      <c r="AA15" s="81"/>
      <c r="AB15" s="85"/>
      <c r="AC15" s="371" t="str">
        <f>萬新月菜單!E16</f>
        <v>越式寬粉</v>
      </c>
      <c r="AD15" s="46" t="s">
        <v>184</v>
      </c>
      <c r="AE15" s="46">
        <v>14</v>
      </c>
      <c r="AF15" s="71">
        <f t="shared" ref="AF15:AF18" si="11">AE15*330/1000</f>
        <v>4.62</v>
      </c>
      <c r="AG15" s="48"/>
      <c r="AH15" s="62"/>
      <c r="AI15" s="62"/>
      <c r="AJ15" s="68"/>
      <c r="AK15" s="79"/>
      <c r="AL15" s="371" t="str">
        <f>萬新月菜單!E17</f>
        <v>五香滷油腐</v>
      </c>
      <c r="AM15" s="46" t="s">
        <v>103</v>
      </c>
      <c r="AN15" s="46">
        <v>55</v>
      </c>
      <c r="AO15" s="71">
        <f t="shared" ref="AO15" si="12">AN15*330/1000</f>
        <v>18.149999999999999</v>
      </c>
      <c r="AP15" s="48"/>
      <c r="AQ15" s="57">
        <v>0.50566844919786103</v>
      </c>
      <c r="AR15" s="65"/>
      <c r="AS15" s="81"/>
      <c r="AT15" s="87"/>
    </row>
    <row r="16" spans="1:46" s="56" customFormat="1" ht="30" customHeight="1">
      <c r="A16" s="374"/>
      <c r="B16" s="372"/>
      <c r="C16" s="46" t="s">
        <v>123</v>
      </c>
      <c r="D16" s="46">
        <v>30</v>
      </c>
      <c r="E16" s="71">
        <f t="shared" si="9"/>
        <v>9.9</v>
      </c>
      <c r="F16" s="48"/>
      <c r="G16" s="57"/>
      <c r="H16" s="65"/>
      <c r="I16" s="66"/>
      <c r="J16" s="67"/>
      <c r="K16" s="381"/>
      <c r="L16" s="46" t="s">
        <v>198</v>
      </c>
      <c r="M16" s="46">
        <v>1</v>
      </c>
      <c r="N16" s="71">
        <v>1</v>
      </c>
      <c r="O16" s="48"/>
      <c r="P16" s="57"/>
      <c r="Q16" s="74"/>
      <c r="R16" s="66"/>
      <c r="S16" s="67"/>
      <c r="T16" s="372"/>
      <c r="U16" s="46" t="s">
        <v>183</v>
      </c>
      <c r="V16" s="46">
        <v>40</v>
      </c>
      <c r="W16" s="71">
        <f t="shared" si="10"/>
        <v>13.2</v>
      </c>
      <c r="X16" s="48"/>
      <c r="Y16" s="88"/>
      <c r="Z16" s="90"/>
      <c r="AA16" s="82"/>
      <c r="AB16" s="78"/>
      <c r="AC16" s="372"/>
      <c r="AD16" s="46" t="s">
        <v>175</v>
      </c>
      <c r="AE16" s="46">
        <v>20</v>
      </c>
      <c r="AF16" s="71">
        <f t="shared" si="11"/>
        <v>6.6</v>
      </c>
      <c r="AG16" s="48"/>
      <c r="AH16" s="91"/>
      <c r="AI16" s="91"/>
      <c r="AJ16" s="92"/>
      <c r="AK16" s="68"/>
      <c r="AL16" s="372"/>
      <c r="AM16" s="215"/>
      <c r="AN16" s="46"/>
      <c r="AO16" s="46"/>
      <c r="AP16" s="48"/>
      <c r="AQ16" s="57"/>
      <c r="AR16" s="65">
        <v>0.41038961038961036</v>
      </c>
      <c r="AS16" s="93"/>
      <c r="AT16" s="83"/>
    </row>
    <row r="17" spans="1:46" s="56" customFormat="1" ht="30" customHeight="1">
      <c r="A17" s="374"/>
      <c r="B17" s="372"/>
      <c r="C17" s="46" t="s">
        <v>98</v>
      </c>
      <c r="D17" s="46">
        <v>1</v>
      </c>
      <c r="E17" s="46">
        <v>1</v>
      </c>
      <c r="F17" s="48"/>
      <c r="G17" s="57"/>
      <c r="H17" s="65"/>
      <c r="I17" s="66"/>
      <c r="J17" s="67"/>
      <c r="K17" s="381"/>
      <c r="L17" s="46"/>
      <c r="M17" s="46"/>
      <c r="N17" s="71"/>
      <c r="O17" s="48"/>
      <c r="P17" s="57"/>
      <c r="Q17" s="66"/>
      <c r="R17" s="66"/>
      <c r="S17" s="67"/>
      <c r="T17" s="372"/>
      <c r="U17" s="46" t="s">
        <v>73</v>
      </c>
      <c r="V17" s="46">
        <v>10</v>
      </c>
      <c r="W17" s="71">
        <f t="shared" si="10"/>
        <v>3.3</v>
      </c>
      <c r="X17" s="48"/>
      <c r="Y17" s="94"/>
      <c r="Z17" s="90"/>
      <c r="AA17" s="93"/>
      <c r="AB17" s="67"/>
      <c r="AC17" s="372"/>
      <c r="AD17" s="46" t="s">
        <v>91</v>
      </c>
      <c r="AE17" s="46">
        <v>15</v>
      </c>
      <c r="AF17" s="71">
        <f t="shared" si="11"/>
        <v>4.95</v>
      </c>
      <c r="AG17" s="48"/>
      <c r="AH17" s="86"/>
      <c r="AI17" s="79"/>
      <c r="AJ17" s="68"/>
      <c r="AK17" s="79"/>
      <c r="AL17" s="372"/>
      <c r="AM17" s="215"/>
      <c r="AN17" s="46"/>
      <c r="AO17" s="46"/>
      <c r="AP17" s="48"/>
      <c r="AQ17" s="94"/>
      <c r="AR17" s="90"/>
      <c r="AS17" s="93">
        <v>0.17181818181818184</v>
      </c>
      <c r="AT17" s="95"/>
    </row>
    <row r="18" spans="1:46" s="56" customFormat="1" ht="30" customHeight="1">
      <c r="A18" s="374"/>
      <c r="B18" s="372"/>
      <c r="C18" s="46" t="s">
        <v>95</v>
      </c>
      <c r="D18" s="46">
        <v>10</v>
      </c>
      <c r="E18" s="71">
        <f t="shared" ref="E18" si="13">D18*330/1000</f>
        <v>3.3</v>
      </c>
      <c r="F18" s="48"/>
      <c r="G18" s="57"/>
      <c r="H18" s="65"/>
      <c r="I18" s="66"/>
      <c r="J18" s="67"/>
      <c r="K18" s="381"/>
      <c r="L18" s="46"/>
      <c r="M18" s="46"/>
      <c r="N18" s="71"/>
      <c r="O18" s="48"/>
      <c r="P18" s="57"/>
      <c r="Q18" s="66"/>
      <c r="R18" s="66"/>
      <c r="S18" s="67"/>
      <c r="T18" s="372"/>
      <c r="U18" s="46"/>
      <c r="V18" s="46"/>
      <c r="W18" s="46"/>
      <c r="X18" s="48"/>
      <c r="Y18" s="88"/>
      <c r="Z18" s="82"/>
      <c r="AA18" s="82"/>
      <c r="AB18" s="67"/>
      <c r="AC18" s="372"/>
      <c r="AD18" s="46" t="s">
        <v>32</v>
      </c>
      <c r="AE18" s="46">
        <v>10</v>
      </c>
      <c r="AF18" s="71">
        <f t="shared" si="11"/>
        <v>3.3</v>
      </c>
      <c r="AG18" s="48"/>
      <c r="AH18" s="96"/>
      <c r="AI18" s="86"/>
      <c r="AJ18" s="68"/>
      <c r="AK18" s="79"/>
      <c r="AL18" s="372"/>
      <c r="AM18" s="215"/>
      <c r="AN18" s="46"/>
      <c r="AO18" s="46"/>
      <c r="AP18" s="48"/>
      <c r="AQ18" s="57"/>
      <c r="AR18" s="82"/>
      <c r="AS18" s="82"/>
      <c r="AT18" s="69">
        <v>0.65454545454545454</v>
      </c>
    </row>
    <row r="19" spans="1:46" s="56" customFormat="1" ht="30" customHeight="1">
      <c r="A19" s="374"/>
      <c r="B19" s="372"/>
      <c r="C19" s="216"/>
      <c r="D19" s="216"/>
      <c r="E19" s="216"/>
      <c r="F19" s="111"/>
      <c r="G19" s="112"/>
      <c r="H19" s="116"/>
      <c r="I19" s="117"/>
      <c r="J19" s="115"/>
      <c r="K19" s="381"/>
      <c r="L19" s="216"/>
      <c r="M19" s="216"/>
      <c r="N19" s="119"/>
      <c r="O19" s="111"/>
      <c r="P19" s="112"/>
      <c r="Q19" s="116"/>
      <c r="R19" s="117"/>
      <c r="S19" s="115"/>
      <c r="T19" s="372"/>
      <c r="U19" s="216"/>
      <c r="V19" s="216"/>
      <c r="W19" s="216"/>
      <c r="X19" s="111"/>
      <c r="Y19" s="274"/>
      <c r="Z19" s="121"/>
      <c r="AA19" s="122"/>
      <c r="AB19" s="123"/>
      <c r="AC19" s="372"/>
      <c r="AD19" s="216"/>
      <c r="AE19" s="216"/>
      <c r="AF19" s="216"/>
      <c r="AG19" s="111"/>
      <c r="AH19" s="98"/>
      <c r="AI19" s="62"/>
      <c r="AJ19" s="68"/>
      <c r="AK19" s="79"/>
      <c r="AL19" s="372"/>
      <c r="AM19" s="275"/>
      <c r="AN19" s="216"/>
      <c r="AO19" s="216"/>
      <c r="AP19" s="111"/>
      <c r="AQ19" s="94"/>
      <c r="AR19" s="90"/>
      <c r="AS19" s="99"/>
      <c r="AT19" s="83"/>
    </row>
    <row r="20" spans="1:46" s="56" customFormat="1" ht="30" customHeight="1">
      <c r="A20" s="373" t="s">
        <v>33</v>
      </c>
      <c r="B20" s="376" t="str">
        <f>萬新月菜單!F13</f>
        <v>炒青江菜</v>
      </c>
      <c r="C20" s="46" t="s">
        <v>34</v>
      </c>
      <c r="D20" s="46">
        <v>100</v>
      </c>
      <c r="E20" s="71">
        <f t="shared" ref="E20" si="14">D20*330/1000</f>
        <v>33</v>
      </c>
      <c r="F20" s="48"/>
      <c r="G20" s="42"/>
      <c r="H20" s="66"/>
      <c r="I20" s="66"/>
      <c r="J20" s="67"/>
      <c r="K20" s="371" t="str">
        <f>萬新月菜單!F14</f>
        <v>炒大黃瓜</v>
      </c>
      <c r="L20" s="47" t="s">
        <v>109</v>
      </c>
      <c r="M20" s="46">
        <v>100</v>
      </c>
      <c r="N20" s="71">
        <f t="shared" ref="N20" si="15">M20*330/1000</f>
        <v>33</v>
      </c>
      <c r="O20" s="48"/>
      <c r="P20" s="42"/>
      <c r="Q20" s="66"/>
      <c r="R20" s="66"/>
      <c r="S20" s="67"/>
      <c r="T20" s="371" t="str">
        <f>萬新月菜單!F15</f>
        <v>炒青花菜</v>
      </c>
      <c r="U20" s="46" t="s">
        <v>56</v>
      </c>
      <c r="V20" s="46">
        <v>120</v>
      </c>
      <c r="W20" s="71">
        <f t="shared" ref="W20" si="16">V20*330/1000</f>
        <v>39.6</v>
      </c>
      <c r="X20" s="48"/>
      <c r="Y20" s="49"/>
      <c r="Z20" s="82"/>
      <c r="AA20" s="82"/>
      <c r="AB20" s="78"/>
      <c r="AC20" s="371" t="str">
        <f>萬新月菜單!F16</f>
        <v>有機蔬菜</v>
      </c>
      <c r="AD20" s="319" t="s">
        <v>133</v>
      </c>
      <c r="AE20" s="46">
        <v>100</v>
      </c>
      <c r="AF20" s="71">
        <f t="shared" ref="AF20" si="17">AE20*330/1000</f>
        <v>33</v>
      </c>
      <c r="AG20" s="48"/>
      <c r="AH20" s="276"/>
      <c r="AI20" s="277"/>
      <c r="AJ20" s="278"/>
      <c r="AK20" s="276"/>
      <c r="AL20" s="376" t="str">
        <f>萬新月菜單!F17</f>
        <v>有機蔬菜</v>
      </c>
      <c r="AM20" s="319" t="s">
        <v>76</v>
      </c>
      <c r="AN20" s="46">
        <v>100</v>
      </c>
      <c r="AO20" s="71">
        <f t="shared" ref="AO20" si="18">AN20*330/1000</f>
        <v>33</v>
      </c>
      <c r="AP20" s="48"/>
      <c r="AQ20" s="49"/>
      <c r="AR20" s="82"/>
      <c r="AS20" s="82"/>
      <c r="AT20" s="69"/>
    </row>
    <row r="21" spans="1:46" s="56" customFormat="1" ht="30" customHeight="1">
      <c r="A21" s="374"/>
      <c r="B21" s="377"/>
      <c r="C21" s="46"/>
      <c r="D21" s="46"/>
      <c r="E21" s="71"/>
      <c r="F21" s="48"/>
      <c r="G21" s="100"/>
      <c r="H21" s="101"/>
      <c r="I21" s="66"/>
      <c r="J21" s="67"/>
      <c r="K21" s="372"/>
      <c r="L21" s="47"/>
      <c r="M21" s="46"/>
      <c r="N21" s="71"/>
      <c r="O21" s="48"/>
      <c r="P21" s="57"/>
      <c r="Q21" s="65"/>
      <c r="R21" s="66"/>
      <c r="S21" s="67"/>
      <c r="T21" s="372"/>
      <c r="U21" s="46"/>
      <c r="V21" s="46"/>
      <c r="W21" s="46"/>
      <c r="X21" s="48"/>
      <c r="Y21" s="102"/>
      <c r="Z21" s="103"/>
      <c r="AA21" s="82"/>
      <c r="AB21" s="104"/>
      <c r="AC21" s="372"/>
      <c r="AD21" s="46"/>
      <c r="AE21" s="46"/>
      <c r="AF21" s="46"/>
      <c r="AG21" s="48"/>
      <c r="AH21" s="105"/>
      <c r="AI21" s="105"/>
      <c r="AJ21" s="68"/>
      <c r="AK21" s="92"/>
      <c r="AL21" s="377"/>
      <c r="AM21" s="46"/>
      <c r="AN21" s="46"/>
      <c r="AO21" s="46"/>
      <c r="AP21" s="48"/>
      <c r="AQ21" s="102"/>
      <c r="AR21" s="103"/>
      <c r="AS21" s="93">
        <v>0.80545454545454542</v>
      </c>
      <c r="AT21" s="95"/>
    </row>
    <row r="22" spans="1:46" s="56" customFormat="1" ht="30" customHeight="1">
      <c r="A22" s="374"/>
      <c r="B22" s="377"/>
      <c r="C22" s="46"/>
      <c r="D22" s="46"/>
      <c r="E22" s="46"/>
      <c r="F22" s="48"/>
      <c r="G22" s="100"/>
      <c r="H22" s="101"/>
      <c r="I22" s="66"/>
      <c r="J22" s="67"/>
      <c r="K22" s="372"/>
      <c r="L22" s="47"/>
      <c r="M22" s="46"/>
      <c r="N22" s="46"/>
      <c r="O22" s="48"/>
      <c r="P22" s="57"/>
      <c r="Q22" s="65"/>
      <c r="R22" s="66"/>
      <c r="S22" s="67"/>
      <c r="T22" s="372"/>
      <c r="U22" s="46"/>
      <c r="V22" s="46"/>
      <c r="W22" s="46"/>
      <c r="X22" s="48"/>
      <c r="Y22" s="102"/>
      <c r="Z22" s="103"/>
      <c r="AA22" s="82"/>
      <c r="AB22" s="104"/>
      <c r="AC22" s="372"/>
      <c r="AD22" s="46"/>
      <c r="AE22" s="46"/>
      <c r="AF22" s="46"/>
      <c r="AG22" s="48"/>
      <c r="AH22" s="105"/>
      <c r="AI22" s="105"/>
      <c r="AJ22" s="68"/>
      <c r="AK22" s="92"/>
      <c r="AL22" s="377"/>
      <c r="AM22" s="46"/>
      <c r="AN22" s="46"/>
      <c r="AO22" s="46"/>
      <c r="AP22" s="48"/>
      <c r="AQ22" s="102"/>
      <c r="AR22" s="103"/>
      <c r="AS22" s="93"/>
      <c r="AT22" s="95"/>
    </row>
    <row r="23" spans="1:46" s="56" customFormat="1" ht="30" customHeight="1">
      <c r="A23" s="374"/>
      <c r="B23" s="377"/>
      <c r="C23" s="46"/>
      <c r="D23" s="46"/>
      <c r="E23" s="71"/>
      <c r="F23" s="48"/>
      <c r="G23" s="57"/>
      <c r="H23" s="65"/>
      <c r="I23" s="66"/>
      <c r="J23" s="67"/>
      <c r="K23" s="372"/>
      <c r="L23" s="46"/>
      <c r="M23" s="46"/>
      <c r="N23" s="46"/>
      <c r="O23" s="48"/>
      <c r="P23" s="57"/>
      <c r="Q23" s="65"/>
      <c r="R23" s="66"/>
      <c r="S23" s="67"/>
      <c r="T23" s="372"/>
      <c r="U23" s="47"/>
      <c r="V23" s="46"/>
      <c r="W23" s="46"/>
      <c r="X23" s="106"/>
      <c r="Y23" s="88"/>
      <c r="Z23" s="81"/>
      <c r="AA23" s="82"/>
      <c r="AB23" s="78"/>
      <c r="AC23" s="372"/>
      <c r="AD23" s="47"/>
      <c r="AE23" s="46"/>
      <c r="AF23" s="46"/>
      <c r="AG23" s="106"/>
      <c r="AH23" s="86"/>
      <c r="AI23" s="86"/>
      <c r="AJ23" s="68"/>
      <c r="AK23" s="68"/>
      <c r="AL23" s="377"/>
      <c r="AM23" s="46"/>
      <c r="AN23" s="46"/>
      <c r="AO23" s="46"/>
      <c r="AP23" s="48"/>
      <c r="AQ23" s="88"/>
      <c r="AR23" s="81"/>
      <c r="AS23" s="93">
        <v>9.0909090909090909E-4</v>
      </c>
      <c r="AT23" s="83"/>
    </row>
    <row r="24" spans="1:46" s="56" customFormat="1" ht="30" customHeight="1">
      <c r="A24" s="375"/>
      <c r="B24" s="378"/>
      <c r="C24" s="46"/>
      <c r="D24" s="46"/>
      <c r="E24" s="71"/>
      <c r="F24" s="48"/>
      <c r="G24" s="73"/>
      <c r="H24" s="65"/>
      <c r="I24" s="66"/>
      <c r="J24" s="67"/>
      <c r="K24" s="379"/>
      <c r="L24" s="46"/>
      <c r="M24" s="46"/>
      <c r="N24" s="71"/>
      <c r="O24" s="48"/>
      <c r="P24" s="57"/>
      <c r="Q24" s="66"/>
      <c r="R24" s="66"/>
      <c r="S24" s="67"/>
      <c r="T24" s="379"/>
      <c r="U24" s="46"/>
      <c r="V24" s="46"/>
      <c r="W24" s="46"/>
      <c r="X24" s="48"/>
      <c r="Y24" s="88"/>
      <c r="Z24" s="82"/>
      <c r="AA24" s="82"/>
      <c r="AB24" s="67"/>
      <c r="AC24" s="379"/>
      <c r="AD24" s="46"/>
      <c r="AE24" s="46"/>
      <c r="AF24" s="46"/>
      <c r="AG24" s="48"/>
      <c r="AH24" s="54"/>
      <c r="AI24" s="54"/>
      <c r="AJ24" s="92"/>
      <c r="AK24" s="68"/>
      <c r="AL24" s="378"/>
      <c r="AM24" s="46"/>
      <c r="AN24" s="46"/>
      <c r="AO24" s="46"/>
      <c r="AP24" s="48"/>
      <c r="AQ24" s="107"/>
      <c r="AR24" s="108"/>
      <c r="AS24" s="93"/>
      <c r="AT24" s="69">
        <v>0.65454545454545454</v>
      </c>
    </row>
    <row r="25" spans="1:46" s="56" customFormat="1" ht="30" customHeight="1">
      <c r="A25" s="349" t="s">
        <v>35</v>
      </c>
      <c r="B25" s="371" t="str">
        <f>萬新月菜單!G13</f>
        <v>海 芽 湯</v>
      </c>
      <c r="C25" s="319" t="s">
        <v>124</v>
      </c>
      <c r="D25" s="46">
        <v>1</v>
      </c>
      <c r="E25" s="46">
        <v>1</v>
      </c>
      <c r="F25" s="48"/>
      <c r="G25" s="109"/>
      <c r="H25" s="101"/>
      <c r="I25" s="66"/>
      <c r="J25" s="67"/>
      <c r="K25" s="371" t="str">
        <f>萬新月菜單!G14</f>
        <v>-</v>
      </c>
      <c r="L25" s="46"/>
      <c r="M25" s="46"/>
      <c r="N25" s="71"/>
      <c r="O25" s="48"/>
      <c r="P25" s="57"/>
      <c r="Q25" s="74"/>
      <c r="R25" s="66"/>
      <c r="S25" s="67"/>
      <c r="T25" s="371" t="str">
        <f>萬新月菜單!G15</f>
        <v>薑絲冬瓜</v>
      </c>
      <c r="U25" s="46" t="s">
        <v>128</v>
      </c>
      <c r="V25" s="46">
        <v>30</v>
      </c>
      <c r="W25" s="71">
        <f t="shared" ref="W25" si="19">V25*330/1000</f>
        <v>9.9</v>
      </c>
      <c r="X25" s="48"/>
      <c r="Y25" s="57"/>
      <c r="Z25" s="81"/>
      <c r="AA25" s="82"/>
      <c r="AB25" s="78"/>
      <c r="AC25" s="371" t="str">
        <f>萬新月菜單!G16</f>
        <v>味 噌 湯</v>
      </c>
      <c r="AD25" s="46" t="s">
        <v>92</v>
      </c>
      <c r="AE25" s="46">
        <v>15</v>
      </c>
      <c r="AF25" s="71">
        <f t="shared" ref="AF25:AF26" si="20">AE25*330/1000</f>
        <v>4.95</v>
      </c>
      <c r="AG25" s="48"/>
      <c r="AH25" s="86"/>
      <c r="AI25" s="86"/>
      <c r="AJ25" s="68"/>
      <c r="AK25" s="79"/>
      <c r="AL25" s="371" t="str">
        <f>萬新月菜單!G17</f>
        <v>翡翠銀蘿</v>
      </c>
      <c r="AM25" s="46" t="s">
        <v>186</v>
      </c>
      <c r="AN25" s="46">
        <v>1</v>
      </c>
      <c r="AO25" s="46">
        <v>1</v>
      </c>
      <c r="AP25" s="48"/>
      <c r="AQ25" s="57">
        <v>1.4318181818181819</v>
      </c>
      <c r="AR25" s="81"/>
      <c r="AS25" s="93"/>
      <c r="AT25" s="83"/>
    </row>
    <row r="26" spans="1:46" s="56" customFormat="1" ht="30" customHeight="1">
      <c r="A26" s="350"/>
      <c r="B26" s="372"/>
      <c r="C26" s="46"/>
      <c r="D26" s="46"/>
      <c r="E26" s="46"/>
      <c r="F26" s="48"/>
      <c r="G26" s="57"/>
      <c r="H26" s="65"/>
      <c r="I26" s="66"/>
      <c r="J26" s="67"/>
      <c r="K26" s="372"/>
      <c r="L26" s="46"/>
      <c r="M26" s="46"/>
      <c r="N26" s="71"/>
      <c r="O26" s="48"/>
      <c r="P26" s="57"/>
      <c r="Q26" s="74"/>
      <c r="R26" s="66"/>
      <c r="S26" s="67"/>
      <c r="T26" s="372"/>
      <c r="U26" s="46" t="s">
        <v>90</v>
      </c>
      <c r="V26" s="46">
        <v>0.5</v>
      </c>
      <c r="W26" s="46">
        <v>0.5</v>
      </c>
      <c r="X26" s="48"/>
      <c r="Y26" s="57"/>
      <c r="Z26" s="90"/>
      <c r="AA26" s="82"/>
      <c r="AB26" s="78"/>
      <c r="AC26" s="372"/>
      <c r="AD26" s="46" t="s">
        <v>36</v>
      </c>
      <c r="AE26" s="46">
        <v>12</v>
      </c>
      <c r="AF26" s="71">
        <f t="shared" si="20"/>
        <v>3.96</v>
      </c>
      <c r="AG26" s="48"/>
      <c r="AH26" s="86"/>
      <c r="AI26" s="62"/>
      <c r="AJ26" s="79"/>
      <c r="AK26" s="79"/>
      <c r="AL26" s="372"/>
      <c r="AM26" s="46" t="s">
        <v>94</v>
      </c>
      <c r="AN26" s="46">
        <v>30</v>
      </c>
      <c r="AO26" s="71">
        <f t="shared" ref="AO26:AO27" si="21">AN26*330/1000</f>
        <v>9.9</v>
      </c>
      <c r="AP26" s="48"/>
      <c r="AQ26" s="57">
        <v>0.28636363636363638</v>
      </c>
      <c r="AR26" s="81"/>
      <c r="AS26" s="93"/>
      <c r="AT26" s="83"/>
    </row>
    <row r="27" spans="1:46" s="56" customFormat="1" ht="30" customHeight="1">
      <c r="A27" s="350"/>
      <c r="B27" s="372"/>
      <c r="C27" s="46"/>
      <c r="D27" s="46"/>
      <c r="E27" s="71"/>
      <c r="F27" s="48"/>
      <c r="G27" s="73"/>
      <c r="H27" s="66"/>
      <c r="I27" s="66"/>
      <c r="J27" s="67"/>
      <c r="K27" s="372"/>
      <c r="L27" s="46"/>
      <c r="M27" s="46"/>
      <c r="N27" s="46"/>
      <c r="O27" s="48"/>
      <c r="P27" s="57"/>
      <c r="Q27" s="66"/>
      <c r="R27" s="66"/>
      <c r="S27" s="67"/>
      <c r="T27" s="372"/>
      <c r="U27" s="46"/>
      <c r="V27" s="46"/>
      <c r="W27" s="46"/>
      <c r="X27" s="48"/>
      <c r="Y27" s="88"/>
      <c r="Z27" s="81"/>
      <c r="AA27" s="82"/>
      <c r="AB27" s="78"/>
      <c r="AC27" s="372"/>
      <c r="AD27" s="46" t="s">
        <v>112</v>
      </c>
      <c r="AE27" s="46">
        <v>1</v>
      </c>
      <c r="AF27" s="71">
        <v>1</v>
      </c>
      <c r="AG27" s="48"/>
      <c r="AH27" s="86"/>
      <c r="AI27" s="86"/>
      <c r="AJ27" s="68"/>
      <c r="AK27" s="68"/>
      <c r="AL27" s="372"/>
      <c r="AM27" s="46" t="s">
        <v>36</v>
      </c>
      <c r="AN27" s="46">
        <v>3</v>
      </c>
      <c r="AO27" s="71">
        <f t="shared" si="21"/>
        <v>0.99</v>
      </c>
      <c r="AP27" s="48"/>
      <c r="AQ27" s="88"/>
      <c r="AR27" s="65"/>
      <c r="AS27" s="93"/>
      <c r="AT27" s="83"/>
    </row>
    <row r="28" spans="1:46" s="56" customFormat="1" ht="30" customHeight="1">
      <c r="A28" s="350"/>
      <c r="B28" s="372"/>
      <c r="C28" s="46"/>
      <c r="D28" s="46"/>
      <c r="E28" s="71"/>
      <c r="F28" s="48"/>
      <c r="G28" s="73"/>
      <c r="H28" s="66"/>
      <c r="I28" s="66"/>
      <c r="J28" s="67"/>
      <c r="K28" s="372"/>
      <c r="L28" s="216"/>
      <c r="M28" s="46"/>
      <c r="N28" s="71"/>
      <c r="O28" s="111"/>
      <c r="P28" s="112"/>
      <c r="Q28" s="113"/>
      <c r="R28" s="114"/>
      <c r="S28" s="115"/>
      <c r="T28" s="372"/>
      <c r="U28" s="46"/>
      <c r="V28" s="46"/>
      <c r="W28" s="71"/>
      <c r="X28" s="48"/>
      <c r="Y28" s="88"/>
      <c r="Z28" s="81"/>
      <c r="AA28" s="82"/>
      <c r="AB28" s="67"/>
      <c r="AC28" s="372"/>
      <c r="AD28" s="46"/>
      <c r="AE28" s="46"/>
      <c r="AF28" s="71"/>
      <c r="AG28" s="48"/>
      <c r="AH28" s="86"/>
      <c r="AI28" s="86"/>
      <c r="AJ28" s="79"/>
      <c r="AK28" s="68"/>
      <c r="AL28" s="372"/>
      <c r="AM28" s="46"/>
      <c r="AN28" s="46"/>
      <c r="AO28" s="71"/>
      <c r="AP28" s="48"/>
      <c r="AQ28" s="88"/>
      <c r="AR28" s="81"/>
      <c r="AS28" s="93">
        <v>0</v>
      </c>
      <c r="AT28" s="83"/>
    </row>
    <row r="29" spans="1:46" s="56" customFormat="1" ht="30" customHeight="1">
      <c r="A29" s="350"/>
      <c r="B29" s="372"/>
      <c r="C29" s="216"/>
      <c r="D29" s="216"/>
      <c r="E29" s="119"/>
      <c r="F29" s="111"/>
      <c r="G29" s="112"/>
      <c r="H29" s="116"/>
      <c r="I29" s="117"/>
      <c r="J29" s="115"/>
      <c r="K29" s="372"/>
      <c r="L29" s="46"/>
      <c r="M29" s="216"/>
      <c r="N29" s="119"/>
      <c r="O29" s="111"/>
      <c r="P29" s="112"/>
      <c r="Q29" s="116"/>
      <c r="R29" s="117"/>
      <c r="S29" s="115"/>
      <c r="T29" s="372"/>
      <c r="U29" s="216"/>
      <c r="V29" s="216"/>
      <c r="W29" s="119"/>
      <c r="X29" s="111"/>
      <c r="Y29" s="120"/>
      <c r="Z29" s="121"/>
      <c r="AA29" s="122"/>
      <c r="AB29" s="123"/>
      <c r="AC29" s="372"/>
      <c r="AD29" s="216"/>
      <c r="AE29" s="216"/>
      <c r="AF29" s="119"/>
      <c r="AG29" s="111"/>
      <c r="AH29" s="86"/>
      <c r="AI29" s="86"/>
      <c r="AJ29" s="79"/>
      <c r="AK29" s="79"/>
      <c r="AL29" s="372"/>
      <c r="AM29" s="216"/>
      <c r="AN29" s="216"/>
      <c r="AO29" s="119"/>
      <c r="AP29" s="111"/>
      <c r="AQ29" s="88"/>
      <c r="AR29" s="81"/>
      <c r="AS29" s="93">
        <v>0</v>
      </c>
      <c r="AT29" s="83"/>
    </row>
    <row r="30" spans="1:46" s="56" customFormat="1" ht="30" customHeight="1">
      <c r="A30" s="124" t="s">
        <v>37</v>
      </c>
      <c r="B30" s="125"/>
      <c r="C30" s="46"/>
      <c r="D30" s="58"/>
      <c r="E30" s="70"/>
      <c r="F30" s="48"/>
      <c r="G30" s="57"/>
      <c r="H30" s="65"/>
      <c r="I30" s="66"/>
      <c r="J30" s="67"/>
      <c r="K30" s="217" t="s">
        <v>37</v>
      </c>
      <c r="L30" s="219" t="s">
        <v>6</v>
      </c>
      <c r="M30" s="59"/>
      <c r="N30" s="70"/>
      <c r="O30" s="48"/>
      <c r="P30" s="57">
        <v>1</v>
      </c>
      <c r="Q30" s="65"/>
      <c r="R30" s="66"/>
      <c r="S30" s="67"/>
      <c r="T30" s="125"/>
      <c r="U30" s="46"/>
      <c r="V30" s="58"/>
      <c r="W30" s="71"/>
      <c r="X30" s="48"/>
      <c r="Y30" s="88"/>
      <c r="Z30" s="81"/>
      <c r="AA30" s="82"/>
      <c r="AB30" s="78"/>
      <c r="AC30" s="217"/>
      <c r="AD30" s="46"/>
      <c r="AE30" s="58"/>
      <c r="AF30" s="71"/>
      <c r="AG30" s="48"/>
      <c r="AH30" s="86"/>
      <c r="AI30" s="86"/>
      <c r="AJ30" s="79"/>
      <c r="AK30" s="79"/>
      <c r="AL30" s="125"/>
      <c r="AM30" s="46"/>
      <c r="AN30" s="58"/>
      <c r="AO30" s="71"/>
      <c r="AP30" s="48"/>
      <c r="AQ30" s="77"/>
      <c r="AR30" s="81"/>
      <c r="AS30" s="82"/>
      <c r="AT30" s="83"/>
    </row>
    <row r="31" spans="1:46" s="56" customFormat="1" ht="30" customHeight="1" thickBot="1">
      <c r="A31" s="126" t="s">
        <v>182</v>
      </c>
      <c r="B31" s="130"/>
      <c r="C31" s="131"/>
      <c r="D31" s="135"/>
      <c r="E31" s="133"/>
      <c r="F31" s="134"/>
      <c r="G31" s="127"/>
      <c r="H31" s="128"/>
      <c r="I31" s="128"/>
      <c r="J31" s="129"/>
      <c r="K31" s="218"/>
      <c r="L31" s="131"/>
      <c r="M31" s="132"/>
      <c r="N31" s="133"/>
      <c r="O31" s="134"/>
      <c r="P31" s="127">
        <v>1</v>
      </c>
      <c r="Q31" s="128"/>
      <c r="R31" s="128"/>
      <c r="S31" s="129"/>
      <c r="T31" s="218" t="s">
        <v>188</v>
      </c>
      <c r="U31" s="131" t="s">
        <v>146</v>
      </c>
      <c r="V31" s="131" t="s">
        <v>189</v>
      </c>
      <c r="W31" s="136"/>
      <c r="X31" s="134"/>
      <c r="Y31" s="137"/>
      <c r="Z31" s="138"/>
      <c r="AA31" s="138"/>
      <c r="AB31" s="139"/>
      <c r="AC31" s="130"/>
      <c r="AD31" s="131"/>
      <c r="AE31" s="135"/>
      <c r="AF31" s="136"/>
      <c r="AG31" s="134"/>
      <c r="AH31" s="86"/>
      <c r="AI31" s="86"/>
      <c r="AJ31" s="86"/>
      <c r="AK31" s="86"/>
      <c r="AL31" s="218"/>
      <c r="AM31" s="131"/>
      <c r="AN31" s="131"/>
      <c r="AO31" s="136"/>
      <c r="AP31" s="134"/>
      <c r="AQ31" s="88"/>
      <c r="AR31" s="140"/>
      <c r="AS31" s="140"/>
      <c r="AT31" s="141"/>
    </row>
    <row r="32" spans="1:46" s="56" customFormat="1" ht="30" customHeight="1">
      <c r="A32" s="345" t="s">
        <v>38</v>
      </c>
      <c r="B32" s="347" t="s">
        <v>39</v>
      </c>
      <c r="C32" s="348"/>
      <c r="D32" s="219">
        <v>5.5</v>
      </c>
      <c r="E32" s="265"/>
      <c r="F32" s="147"/>
      <c r="G32" s="142"/>
      <c r="H32" s="143"/>
      <c r="I32" s="144"/>
      <c r="J32" s="145"/>
      <c r="K32" s="347" t="s">
        <v>142</v>
      </c>
      <c r="L32" s="348"/>
      <c r="M32" s="220">
        <v>5.5</v>
      </c>
      <c r="N32" s="146"/>
      <c r="O32" s="147"/>
      <c r="P32" s="148"/>
      <c r="Q32" s="149"/>
      <c r="R32" s="150"/>
      <c r="S32" s="151"/>
      <c r="T32" s="347" t="s">
        <v>142</v>
      </c>
      <c r="U32" s="348"/>
      <c r="V32" s="220">
        <v>5.5</v>
      </c>
      <c r="W32" s="152"/>
      <c r="X32" s="153"/>
      <c r="Y32" s="142"/>
      <c r="Z32" s="143"/>
      <c r="AA32" s="144"/>
      <c r="AB32" s="145"/>
      <c r="AC32" s="347" t="s">
        <v>142</v>
      </c>
      <c r="AD32" s="348"/>
      <c r="AE32" s="220">
        <v>6.4</v>
      </c>
      <c r="AF32" s="152"/>
      <c r="AG32" s="153"/>
      <c r="AH32" s="54"/>
      <c r="AI32" s="86"/>
      <c r="AJ32" s="79"/>
      <c r="AK32" s="79"/>
      <c r="AL32" s="347" t="s">
        <v>142</v>
      </c>
      <c r="AM32" s="348"/>
      <c r="AN32" s="220">
        <v>5.5</v>
      </c>
      <c r="AO32" s="152"/>
      <c r="AP32" s="153"/>
      <c r="AQ32" s="154"/>
      <c r="AR32" s="155"/>
      <c r="AS32" s="156"/>
      <c r="AT32" s="157"/>
    </row>
    <row r="33" spans="1:46" s="56" customFormat="1" ht="30" customHeight="1">
      <c r="A33" s="345"/>
      <c r="B33" s="125" t="s">
        <v>40</v>
      </c>
      <c r="C33" s="75"/>
      <c r="D33" s="46">
        <v>3</v>
      </c>
      <c r="E33" s="71"/>
      <c r="F33" s="160"/>
      <c r="G33" s="100"/>
      <c r="H33" s="101"/>
      <c r="I33" s="101"/>
      <c r="J33" s="158"/>
      <c r="K33" s="125" t="s">
        <v>40</v>
      </c>
      <c r="L33" s="75"/>
      <c r="M33" s="46">
        <v>3</v>
      </c>
      <c r="N33" s="159"/>
      <c r="O33" s="160"/>
      <c r="P33" s="42"/>
      <c r="Q33" s="43"/>
      <c r="R33" s="43"/>
      <c r="S33" s="44"/>
      <c r="T33" s="125" t="s">
        <v>40</v>
      </c>
      <c r="U33" s="75"/>
      <c r="V33" s="46">
        <v>3</v>
      </c>
      <c r="W33" s="159"/>
      <c r="X33" s="160"/>
      <c r="Y33" s="100"/>
      <c r="Z33" s="101"/>
      <c r="AA33" s="101"/>
      <c r="AB33" s="158"/>
      <c r="AC33" s="125" t="s">
        <v>40</v>
      </c>
      <c r="AD33" s="75"/>
      <c r="AE33" s="46">
        <v>3</v>
      </c>
      <c r="AF33" s="159"/>
      <c r="AG33" s="160"/>
      <c r="AH33" s="63"/>
      <c r="AI33" s="63"/>
      <c r="AJ33" s="63"/>
      <c r="AK33" s="63"/>
      <c r="AL33" s="125" t="s">
        <v>40</v>
      </c>
      <c r="AM33" s="75"/>
      <c r="AN33" s="46">
        <v>3</v>
      </c>
      <c r="AO33" s="159"/>
      <c r="AP33" s="160"/>
      <c r="AQ33" s="100"/>
      <c r="AR33" s="101"/>
      <c r="AS33" s="101"/>
      <c r="AT33" s="161"/>
    </row>
    <row r="34" spans="1:46" s="29" customFormat="1" ht="30" customHeight="1">
      <c r="A34" s="345"/>
      <c r="B34" s="340" t="s">
        <v>41</v>
      </c>
      <c r="C34" s="341"/>
      <c r="D34" s="46">
        <v>2</v>
      </c>
      <c r="E34" s="71"/>
      <c r="F34" s="160"/>
      <c r="G34" s="100"/>
      <c r="H34" s="101"/>
      <c r="I34" s="101"/>
      <c r="J34" s="158"/>
      <c r="K34" s="340" t="s">
        <v>41</v>
      </c>
      <c r="L34" s="341"/>
      <c r="M34" s="46">
        <v>2.7</v>
      </c>
      <c r="N34" s="159"/>
      <c r="O34" s="160"/>
      <c r="P34" s="42"/>
      <c r="Q34" s="43"/>
      <c r="R34" s="43"/>
      <c r="S34" s="44"/>
      <c r="T34" s="340" t="s">
        <v>41</v>
      </c>
      <c r="U34" s="341"/>
      <c r="V34" s="46">
        <v>2</v>
      </c>
      <c r="W34" s="159"/>
      <c r="X34" s="160"/>
      <c r="Y34" s="100"/>
      <c r="Z34" s="101"/>
      <c r="AA34" s="101"/>
      <c r="AB34" s="158"/>
      <c r="AC34" s="340" t="s">
        <v>41</v>
      </c>
      <c r="AD34" s="341"/>
      <c r="AE34" s="46">
        <v>1.9</v>
      </c>
      <c r="AF34" s="159"/>
      <c r="AG34" s="160"/>
      <c r="AH34" s="63"/>
      <c r="AI34" s="63"/>
      <c r="AJ34" s="63"/>
      <c r="AK34" s="63"/>
      <c r="AL34" s="340" t="s">
        <v>41</v>
      </c>
      <c r="AM34" s="341"/>
      <c r="AN34" s="46">
        <v>1.7</v>
      </c>
      <c r="AO34" s="159"/>
      <c r="AP34" s="160"/>
      <c r="AQ34" s="100"/>
      <c r="AR34" s="101"/>
      <c r="AS34" s="101"/>
      <c r="AT34" s="161"/>
    </row>
    <row r="35" spans="1:46" s="29" customFormat="1" ht="30" customHeight="1">
      <c r="A35" s="345"/>
      <c r="B35" s="340" t="s">
        <v>42</v>
      </c>
      <c r="C35" s="341"/>
      <c r="D35" s="46">
        <v>0</v>
      </c>
      <c r="E35" s="71"/>
      <c r="F35" s="160"/>
      <c r="G35" s="162"/>
      <c r="H35" s="163"/>
      <c r="I35" s="163"/>
      <c r="J35" s="164"/>
      <c r="K35" s="340" t="s">
        <v>143</v>
      </c>
      <c r="L35" s="341"/>
      <c r="M35" s="46">
        <v>0</v>
      </c>
      <c r="N35" s="159"/>
      <c r="O35" s="160"/>
      <c r="P35" s="165"/>
      <c r="Q35" s="166"/>
      <c r="R35" s="166"/>
      <c r="S35" s="167"/>
      <c r="T35" s="340" t="s">
        <v>143</v>
      </c>
      <c r="U35" s="341"/>
      <c r="V35" s="46">
        <v>0</v>
      </c>
      <c r="W35" s="159"/>
      <c r="X35" s="160"/>
      <c r="Y35" s="88"/>
      <c r="Z35" s="81"/>
      <c r="AA35" s="81"/>
      <c r="AB35" s="85"/>
      <c r="AC35" s="340" t="s">
        <v>143</v>
      </c>
      <c r="AD35" s="341"/>
      <c r="AE35" s="46">
        <v>0</v>
      </c>
      <c r="AF35" s="159"/>
      <c r="AG35" s="160"/>
      <c r="AH35" s="86"/>
      <c r="AI35" s="86"/>
      <c r="AJ35" s="86"/>
      <c r="AK35" s="86"/>
      <c r="AL35" s="340" t="s">
        <v>143</v>
      </c>
      <c r="AM35" s="341"/>
      <c r="AN35" s="46">
        <v>0</v>
      </c>
      <c r="AO35" s="159"/>
      <c r="AP35" s="160"/>
      <c r="AQ35" s="88"/>
      <c r="AR35" s="81"/>
      <c r="AS35" s="81"/>
      <c r="AT35" s="87"/>
    </row>
    <row r="36" spans="1:46" s="29" customFormat="1" ht="30" customHeight="1">
      <c r="A36" s="345"/>
      <c r="B36" s="340" t="s">
        <v>43</v>
      </c>
      <c r="C36" s="341"/>
      <c r="D36" s="46">
        <v>0</v>
      </c>
      <c r="E36" s="71"/>
      <c r="F36" s="160"/>
      <c r="G36" s="100"/>
      <c r="H36" s="101"/>
      <c r="I36" s="101"/>
      <c r="J36" s="158"/>
      <c r="K36" s="340" t="s">
        <v>43</v>
      </c>
      <c r="L36" s="341"/>
      <c r="M36" s="46">
        <v>0</v>
      </c>
      <c r="N36" s="159"/>
      <c r="O36" s="160"/>
      <c r="P36" s="42"/>
      <c r="Q36" s="43"/>
      <c r="R36" s="43"/>
      <c r="S36" s="44"/>
      <c r="T36" s="340" t="s">
        <v>43</v>
      </c>
      <c r="U36" s="341"/>
      <c r="V36" s="46">
        <v>0</v>
      </c>
      <c r="W36" s="159"/>
      <c r="X36" s="160"/>
      <c r="Y36" s="100"/>
      <c r="Z36" s="101"/>
      <c r="AA36" s="101"/>
      <c r="AB36" s="158"/>
      <c r="AC36" s="340" t="s">
        <v>43</v>
      </c>
      <c r="AD36" s="341"/>
      <c r="AE36" s="46">
        <v>0</v>
      </c>
      <c r="AF36" s="159"/>
      <c r="AG36" s="160"/>
      <c r="AH36" s="63"/>
      <c r="AI36" s="63"/>
      <c r="AJ36" s="63"/>
      <c r="AK36" s="63"/>
      <c r="AL36" s="340" t="s">
        <v>43</v>
      </c>
      <c r="AM36" s="341"/>
      <c r="AN36" s="46">
        <v>0</v>
      </c>
      <c r="AO36" s="159"/>
      <c r="AP36" s="160"/>
      <c r="AQ36" s="100"/>
      <c r="AR36" s="101"/>
      <c r="AS36" s="101"/>
      <c r="AT36" s="161"/>
    </row>
    <row r="37" spans="1:46" s="174" customFormat="1" ht="30" customHeight="1">
      <c r="A37" s="345"/>
      <c r="B37" s="340" t="s">
        <v>58</v>
      </c>
      <c r="C37" s="341"/>
      <c r="D37" s="46">
        <v>2.5</v>
      </c>
      <c r="E37" s="60"/>
      <c r="F37" s="160"/>
      <c r="G37" s="168"/>
      <c r="H37" s="169"/>
      <c r="I37" s="169"/>
      <c r="J37" s="170"/>
      <c r="K37" s="340" t="s">
        <v>144</v>
      </c>
      <c r="L37" s="341"/>
      <c r="M37" s="46">
        <v>2.6</v>
      </c>
      <c r="N37" s="159"/>
      <c r="O37" s="160"/>
      <c r="P37" s="171"/>
      <c r="Q37" s="172"/>
      <c r="R37" s="172"/>
      <c r="S37" s="173"/>
      <c r="T37" s="340" t="s">
        <v>144</v>
      </c>
      <c r="U37" s="341"/>
      <c r="V37" s="46">
        <v>3.8</v>
      </c>
      <c r="W37" s="159"/>
      <c r="X37" s="160"/>
      <c r="Y37" s="100"/>
      <c r="Z37" s="101"/>
      <c r="AA37" s="101"/>
      <c r="AB37" s="158"/>
      <c r="AC37" s="340" t="s">
        <v>144</v>
      </c>
      <c r="AD37" s="341"/>
      <c r="AE37" s="46">
        <v>2.7</v>
      </c>
      <c r="AF37" s="159"/>
      <c r="AG37" s="160"/>
      <c r="AH37" s="63"/>
      <c r="AI37" s="63"/>
      <c r="AJ37" s="63"/>
      <c r="AK37" s="63"/>
      <c r="AL37" s="340" t="s">
        <v>144</v>
      </c>
      <c r="AM37" s="341"/>
      <c r="AN37" s="46">
        <v>2.8</v>
      </c>
      <c r="AO37" s="159"/>
      <c r="AP37" s="160"/>
      <c r="AQ37" s="100"/>
      <c r="AR37" s="101"/>
      <c r="AS37" s="101"/>
      <c r="AT37" s="161"/>
    </row>
    <row r="38" spans="1:46" s="174" customFormat="1" ht="30" customHeight="1">
      <c r="A38" s="345"/>
      <c r="B38" s="340" t="s">
        <v>173</v>
      </c>
      <c r="C38" s="341"/>
      <c r="D38" s="216">
        <v>0</v>
      </c>
      <c r="E38" s="119"/>
      <c r="F38" s="316"/>
      <c r="G38" s="305"/>
      <c r="H38" s="306"/>
      <c r="I38" s="306"/>
      <c r="J38" s="309"/>
      <c r="K38" s="340" t="s">
        <v>173</v>
      </c>
      <c r="L38" s="341"/>
      <c r="M38" s="216">
        <v>0</v>
      </c>
      <c r="N38" s="304"/>
      <c r="O38" s="316"/>
      <c r="P38" s="311"/>
      <c r="Q38" s="312"/>
      <c r="R38" s="312"/>
      <c r="S38" s="313"/>
      <c r="T38" s="340" t="s">
        <v>173</v>
      </c>
      <c r="U38" s="341"/>
      <c r="V38" s="216">
        <v>0</v>
      </c>
      <c r="W38" s="304"/>
      <c r="X38" s="316"/>
      <c r="Y38" s="100"/>
      <c r="Z38" s="101"/>
      <c r="AA38" s="101"/>
      <c r="AB38" s="158"/>
      <c r="AC38" s="340" t="s">
        <v>173</v>
      </c>
      <c r="AD38" s="341"/>
      <c r="AE38" s="216">
        <v>0</v>
      </c>
      <c r="AF38" s="317"/>
      <c r="AG38" s="316"/>
      <c r="AH38" s="42"/>
      <c r="AI38" s="43"/>
      <c r="AJ38" s="43"/>
      <c r="AK38" s="44"/>
      <c r="AL38" s="340" t="s">
        <v>173</v>
      </c>
      <c r="AM38" s="341"/>
      <c r="AN38" s="216">
        <v>0</v>
      </c>
      <c r="AO38" s="314"/>
      <c r="AP38" s="308"/>
      <c r="AQ38" s="305"/>
      <c r="AR38" s="306"/>
      <c r="AS38" s="306"/>
      <c r="AT38" s="307"/>
    </row>
    <row r="39" spans="1:46" s="174" customFormat="1" ht="30" customHeight="1" thickBot="1">
      <c r="A39" s="346"/>
      <c r="B39" s="342" t="s">
        <v>44</v>
      </c>
      <c r="C39" s="343"/>
      <c r="D39" s="179">
        <f>D32*70+D33*45+D34*25+D35*150+D36*60+D37*75</f>
        <v>757.5</v>
      </c>
      <c r="E39" s="178"/>
      <c r="F39" s="180"/>
      <c r="G39" s="175"/>
      <c r="H39" s="176"/>
      <c r="I39" s="176"/>
      <c r="J39" s="177"/>
      <c r="K39" s="342" t="s">
        <v>44</v>
      </c>
      <c r="L39" s="343"/>
      <c r="M39" s="179">
        <f>M32*70+M33*45+M34*25+M35*150+M36*60+M37*75</f>
        <v>782.5</v>
      </c>
      <c r="N39" s="179"/>
      <c r="O39" s="180"/>
      <c r="P39" s="175"/>
      <c r="Q39" s="176"/>
      <c r="R39" s="176"/>
      <c r="S39" s="177"/>
      <c r="T39" s="342" t="s">
        <v>44</v>
      </c>
      <c r="U39" s="343"/>
      <c r="V39" s="179">
        <f>V32*70+V33*45+V34*25+V35*150+V36*60+V37*75</f>
        <v>855</v>
      </c>
      <c r="W39" s="131"/>
      <c r="X39" s="180"/>
      <c r="Y39" s="42"/>
      <c r="Z39" s="43"/>
      <c r="AA39" s="43"/>
      <c r="AB39" s="44"/>
      <c r="AC39" s="342" t="s">
        <v>44</v>
      </c>
      <c r="AD39" s="343"/>
      <c r="AE39" s="179">
        <f>AE32*70+AE33*45+AE34*25+AE35*150+AE36*60+AE37*75</f>
        <v>833</v>
      </c>
      <c r="AF39" s="131"/>
      <c r="AG39" s="180"/>
      <c r="AH39" s="63"/>
      <c r="AI39" s="63"/>
      <c r="AJ39" s="63"/>
      <c r="AK39" s="63"/>
      <c r="AL39" s="342" t="s">
        <v>44</v>
      </c>
      <c r="AM39" s="343"/>
      <c r="AN39" s="179">
        <f>AN32*70+AN33*45+AN34*25+AN35*150+AN36*60+AN37*75</f>
        <v>772.5</v>
      </c>
      <c r="AO39" s="131"/>
      <c r="AP39" s="180"/>
      <c r="AQ39" s="181"/>
      <c r="AR39" s="182"/>
      <c r="AS39" s="182"/>
      <c r="AT39" s="183"/>
    </row>
    <row r="40" spans="1:46" s="29" customFormat="1" ht="30" customHeight="1" thickBot="1">
      <c r="A40" s="184" t="s">
        <v>45</v>
      </c>
      <c r="B40" s="184" t="s">
        <v>45</v>
      </c>
      <c r="C40" s="188"/>
      <c r="D40" s="189"/>
      <c r="E40" s="189"/>
      <c r="F40" s="190"/>
      <c r="G40" s="185"/>
      <c r="H40" s="186"/>
      <c r="I40" s="186"/>
      <c r="J40" s="187"/>
      <c r="K40" s="184"/>
      <c r="L40" s="188"/>
      <c r="M40" s="189"/>
      <c r="N40" s="189"/>
      <c r="O40" s="190"/>
      <c r="P40" s="191"/>
      <c r="Q40" s="192"/>
      <c r="R40" s="192"/>
      <c r="S40" s="193"/>
      <c r="T40" s="184" t="s">
        <v>45</v>
      </c>
      <c r="U40" s="194"/>
      <c r="V40" s="195"/>
      <c r="W40" s="196"/>
      <c r="X40" s="190"/>
      <c r="Y40" s="197"/>
      <c r="Z40" s="187"/>
      <c r="AA40" s="187"/>
      <c r="AB40" s="187"/>
      <c r="AC40" s="184" t="s">
        <v>45</v>
      </c>
      <c r="AD40" s="194"/>
      <c r="AE40" s="195"/>
      <c r="AF40" s="196"/>
      <c r="AG40" s="190"/>
      <c r="AH40" s="199"/>
      <c r="AI40" s="199"/>
      <c r="AJ40" s="199"/>
      <c r="AK40" s="199"/>
      <c r="AL40" s="184" t="s">
        <v>45</v>
      </c>
      <c r="AM40" s="194"/>
      <c r="AN40" s="195"/>
      <c r="AO40" s="196"/>
      <c r="AP40" s="190"/>
      <c r="AQ40" s="200"/>
      <c r="AR40" s="200"/>
      <c r="AS40" s="200"/>
      <c r="AT40" s="193"/>
    </row>
    <row r="41" spans="1:46" s="202" customFormat="1" ht="36" customHeight="1">
      <c r="A41" s="201" t="s">
        <v>46</v>
      </c>
      <c r="K41" s="370" t="s">
        <v>47</v>
      </c>
      <c r="L41" s="370"/>
      <c r="P41" s="26"/>
      <c r="Q41" s="26"/>
      <c r="R41" s="26"/>
      <c r="S41" s="26"/>
      <c r="T41" s="27" t="s">
        <v>48</v>
      </c>
      <c r="X41" s="27"/>
      <c r="Y41" s="26"/>
      <c r="Z41" s="26"/>
      <c r="AA41" s="26"/>
      <c r="AB41" s="26"/>
      <c r="AC41" s="263"/>
      <c r="AD41" s="370" t="s">
        <v>49</v>
      </c>
      <c r="AE41" s="370"/>
      <c r="AH41" s="26"/>
      <c r="AI41" s="26"/>
      <c r="AJ41" s="26"/>
      <c r="AK41" s="26"/>
      <c r="AL41" s="27"/>
      <c r="AQ41" s="26"/>
      <c r="AR41" s="26"/>
      <c r="AS41" s="26"/>
      <c r="AT41" s="26"/>
    </row>
    <row r="42" spans="1:46">
      <c r="A42" s="203"/>
      <c r="B42" s="53"/>
      <c r="C42" s="29"/>
      <c r="D42" s="29"/>
      <c r="E42" s="29"/>
      <c r="F42" s="53"/>
      <c r="K42" s="53"/>
      <c r="L42" s="29"/>
      <c r="M42" s="204"/>
      <c r="N42" s="29"/>
      <c r="O42" s="53"/>
      <c r="T42" s="205"/>
      <c r="U42" s="174"/>
      <c r="V42" s="174"/>
      <c r="W42" s="205"/>
      <c r="X42" s="205"/>
      <c r="AC42" s="208"/>
      <c r="AD42" s="174"/>
      <c r="AE42" s="174"/>
      <c r="AF42" s="205"/>
      <c r="AG42" s="205"/>
      <c r="AL42" s="205"/>
      <c r="AM42" s="174"/>
      <c r="AN42" s="174"/>
      <c r="AO42" s="174"/>
      <c r="AP42" s="205"/>
    </row>
    <row r="43" spans="1:46">
      <c r="A43" s="203"/>
      <c r="B43" s="34"/>
      <c r="C43" s="209"/>
      <c r="D43" s="35"/>
      <c r="L43" s="209"/>
      <c r="U43" s="212"/>
      <c r="V43" s="203"/>
      <c r="W43" s="203"/>
      <c r="X43" s="213"/>
      <c r="AC43" s="205"/>
      <c r="AD43" s="174"/>
      <c r="AE43" s="174"/>
      <c r="AF43" s="205"/>
      <c r="AG43" s="205"/>
      <c r="AL43" s="205"/>
      <c r="AM43" s="174"/>
      <c r="AN43" s="174"/>
      <c r="AO43" s="174"/>
      <c r="AP43" s="205"/>
    </row>
    <row r="44" spans="1:46">
      <c r="A44" s="203"/>
      <c r="B44" s="34"/>
      <c r="K44" s="34"/>
      <c r="T44" s="214"/>
      <c r="W44" s="214"/>
      <c r="AC44" s="205"/>
      <c r="AD44" s="174"/>
      <c r="AE44" s="174"/>
      <c r="AF44" s="205"/>
      <c r="AG44" s="205"/>
      <c r="AL44" s="205"/>
      <c r="AM44" s="174"/>
      <c r="AN44" s="174"/>
      <c r="AO44" s="174"/>
      <c r="AP44" s="205"/>
    </row>
    <row r="45" spans="1:46">
      <c r="B45" s="34"/>
      <c r="K45" s="34"/>
      <c r="T45" s="214"/>
      <c r="W45" s="214"/>
      <c r="AC45" s="203"/>
      <c r="AO45" s="214"/>
    </row>
    <row r="46" spans="1:46">
      <c r="B46" s="34"/>
      <c r="K46" s="34"/>
      <c r="T46" s="214"/>
      <c r="W46" s="214"/>
      <c r="AC46" s="203"/>
      <c r="AO46" s="214"/>
    </row>
    <row r="47" spans="1:46">
      <c r="B47" s="34"/>
      <c r="K47" s="34"/>
      <c r="T47" s="214"/>
      <c r="W47" s="214"/>
      <c r="AC47" s="203"/>
      <c r="AO47" s="214"/>
    </row>
    <row r="48" spans="1:46">
      <c r="B48" s="34"/>
      <c r="K48" s="34"/>
      <c r="T48" s="214"/>
      <c r="W48" s="214"/>
      <c r="AC48" s="203"/>
      <c r="AO48" s="214"/>
    </row>
    <row r="49" spans="2:46" s="203" customFormat="1">
      <c r="B49" s="34"/>
      <c r="C49" s="34"/>
      <c r="D49" s="34"/>
      <c r="E49" s="34"/>
      <c r="F49" s="35"/>
      <c r="G49" s="30"/>
      <c r="H49" s="28"/>
      <c r="I49" s="28"/>
      <c r="J49" s="28"/>
      <c r="K49" s="34"/>
      <c r="L49" s="34"/>
      <c r="M49" s="34"/>
      <c r="N49" s="34"/>
      <c r="O49" s="34"/>
      <c r="P49" s="34"/>
      <c r="Q49" s="34"/>
      <c r="R49" s="34"/>
      <c r="S49" s="34"/>
      <c r="T49" s="214"/>
      <c r="U49" s="214"/>
      <c r="V49" s="214"/>
      <c r="W49" s="214"/>
      <c r="X49" s="211"/>
      <c r="Y49" s="206"/>
      <c r="Z49" s="207"/>
      <c r="AA49" s="207"/>
      <c r="AB49" s="207"/>
      <c r="AD49" s="214"/>
      <c r="AE49" s="214"/>
      <c r="AF49" s="211"/>
      <c r="AG49" s="211"/>
      <c r="AH49" s="206"/>
      <c r="AI49" s="207"/>
      <c r="AJ49" s="207"/>
      <c r="AK49" s="207"/>
      <c r="AL49" s="211"/>
      <c r="AM49" s="214"/>
      <c r="AN49" s="214"/>
      <c r="AO49" s="214"/>
      <c r="AP49" s="211"/>
      <c r="AQ49" s="206"/>
      <c r="AR49" s="207"/>
      <c r="AS49" s="207"/>
      <c r="AT49" s="207"/>
    </row>
    <row r="50" spans="2:46" s="203" customFormat="1">
      <c r="B50" s="34"/>
      <c r="C50" s="34"/>
      <c r="D50" s="34"/>
      <c r="E50" s="34"/>
      <c r="F50" s="35"/>
      <c r="G50" s="30"/>
      <c r="H50" s="28"/>
      <c r="I50" s="28"/>
      <c r="J50" s="28"/>
      <c r="K50" s="34"/>
      <c r="L50" s="34"/>
      <c r="M50" s="34"/>
      <c r="N50" s="34"/>
      <c r="O50" s="34"/>
      <c r="P50" s="34"/>
      <c r="Q50" s="34"/>
      <c r="R50" s="34"/>
      <c r="S50" s="34"/>
      <c r="T50" s="214"/>
      <c r="U50" s="214"/>
      <c r="V50" s="214"/>
      <c r="W50" s="214"/>
      <c r="X50" s="211"/>
      <c r="Y50" s="206"/>
      <c r="Z50" s="207"/>
      <c r="AA50" s="207"/>
      <c r="AB50" s="207"/>
      <c r="AD50" s="214"/>
      <c r="AE50" s="214"/>
      <c r="AF50" s="211"/>
      <c r="AG50" s="211"/>
      <c r="AH50" s="206"/>
      <c r="AI50" s="207"/>
      <c r="AJ50" s="207"/>
      <c r="AK50" s="207"/>
      <c r="AL50" s="211"/>
      <c r="AM50" s="214"/>
      <c r="AN50" s="214"/>
      <c r="AO50" s="214"/>
      <c r="AP50" s="211"/>
      <c r="AQ50" s="206"/>
      <c r="AR50" s="207"/>
      <c r="AS50" s="207"/>
      <c r="AT50" s="207"/>
    </row>
    <row r="51" spans="2:46" s="203" customFormat="1">
      <c r="B51" s="34"/>
      <c r="C51" s="34"/>
      <c r="D51" s="34"/>
      <c r="E51" s="34"/>
      <c r="F51" s="35"/>
      <c r="G51" s="30"/>
      <c r="H51" s="28"/>
      <c r="I51" s="28"/>
      <c r="J51" s="28"/>
      <c r="K51" s="34"/>
      <c r="L51" s="34"/>
      <c r="M51" s="34"/>
      <c r="N51" s="34"/>
      <c r="O51" s="34"/>
      <c r="P51" s="34"/>
      <c r="Q51" s="34"/>
      <c r="R51" s="34"/>
      <c r="S51" s="34"/>
      <c r="T51" s="214"/>
      <c r="U51" s="214"/>
      <c r="V51" s="214"/>
      <c r="W51" s="214"/>
      <c r="X51" s="211"/>
      <c r="Y51" s="206"/>
      <c r="Z51" s="207"/>
      <c r="AA51" s="207"/>
      <c r="AB51" s="207"/>
      <c r="AD51" s="214"/>
      <c r="AE51" s="214"/>
      <c r="AF51" s="211"/>
      <c r="AG51" s="211"/>
      <c r="AH51" s="206"/>
      <c r="AI51" s="207"/>
      <c r="AJ51" s="207"/>
      <c r="AK51" s="207"/>
      <c r="AL51" s="211"/>
      <c r="AM51" s="214"/>
      <c r="AN51" s="214"/>
      <c r="AO51" s="214"/>
      <c r="AP51" s="211"/>
      <c r="AQ51" s="206"/>
      <c r="AR51" s="207"/>
      <c r="AS51" s="207"/>
      <c r="AT51" s="207"/>
    </row>
    <row r="52" spans="2:46" s="203" customFormat="1">
      <c r="B52" s="35"/>
      <c r="C52" s="34"/>
      <c r="D52" s="34"/>
      <c r="E52" s="34"/>
      <c r="F52" s="35"/>
      <c r="G52" s="30"/>
      <c r="H52" s="28"/>
      <c r="I52" s="28"/>
      <c r="J52" s="28"/>
      <c r="K52" s="35"/>
      <c r="L52" s="34"/>
      <c r="M52" s="210"/>
      <c r="N52" s="34"/>
      <c r="O52" s="35"/>
      <c r="P52" s="30"/>
      <c r="Q52" s="28"/>
      <c r="R52" s="28"/>
      <c r="S52" s="28"/>
      <c r="T52" s="211"/>
      <c r="U52" s="214"/>
      <c r="V52" s="214"/>
      <c r="W52" s="211"/>
      <c r="X52" s="211"/>
      <c r="Y52" s="206"/>
      <c r="Z52" s="207"/>
      <c r="AA52" s="207"/>
      <c r="AB52" s="207"/>
      <c r="AC52" s="211"/>
      <c r="AD52" s="214"/>
      <c r="AE52" s="214"/>
      <c r="AF52" s="211"/>
      <c r="AG52" s="211"/>
      <c r="AH52" s="206"/>
      <c r="AI52" s="207"/>
      <c r="AJ52" s="207"/>
      <c r="AK52" s="207"/>
      <c r="AL52" s="211"/>
      <c r="AM52" s="214"/>
      <c r="AN52" s="214"/>
      <c r="AO52" s="214"/>
      <c r="AP52" s="211"/>
      <c r="AQ52" s="206"/>
      <c r="AR52" s="207"/>
      <c r="AS52" s="207"/>
      <c r="AT52" s="207"/>
    </row>
    <row r="53" spans="2:46" s="203" customFormat="1">
      <c r="B53" s="35"/>
      <c r="C53" s="34"/>
      <c r="D53" s="34"/>
      <c r="E53" s="34"/>
      <c r="F53" s="35"/>
      <c r="G53" s="30"/>
      <c r="H53" s="28"/>
      <c r="I53" s="28"/>
      <c r="J53" s="28"/>
      <c r="K53" s="35"/>
      <c r="L53" s="34"/>
      <c r="M53" s="210"/>
      <c r="N53" s="34"/>
      <c r="O53" s="35"/>
      <c r="P53" s="30"/>
      <c r="Q53" s="28"/>
      <c r="R53" s="28"/>
      <c r="S53" s="28"/>
      <c r="T53" s="211"/>
      <c r="U53" s="214"/>
      <c r="V53" s="214"/>
      <c r="W53" s="211"/>
      <c r="X53" s="211"/>
      <c r="Y53" s="206"/>
      <c r="Z53" s="207"/>
      <c r="AA53" s="207"/>
      <c r="AB53" s="207"/>
      <c r="AC53" s="211"/>
      <c r="AD53" s="214"/>
      <c r="AE53" s="214"/>
      <c r="AF53" s="211"/>
      <c r="AG53" s="211"/>
      <c r="AH53" s="206"/>
      <c r="AI53" s="207"/>
      <c r="AJ53" s="207"/>
      <c r="AK53" s="207"/>
      <c r="AL53" s="211"/>
      <c r="AM53" s="214"/>
      <c r="AN53" s="214"/>
      <c r="AO53" s="214"/>
      <c r="AP53" s="211"/>
      <c r="AQ53" s="206"/>
      <c r="AR53" s="207"/>
      <c r="AS53" s="207"/>
      <c r="AT53" s="207"/>
    </row>
    <row r="54" spans="2:46" s="203" customFormat="1">
      <c r="B54" s="35"/>
      <c r="C54" s="34"/>
      <c r="D54" s="34"/>
      <c r="E54" s="34"/>
      <c r="F54" s="35"/>
      <c r="G54" s="30"/>
      <c r="H54" s="28"/>
      <c r="I54" s="28"/>
      <c r="J54" s="28"/>
      <c r="K54" s="35"/>
      <c r="L54" s="34"/>
      <c r="M54" s="210"/>
      <c r="N54" s="34"/>
      <c r="O54" s="35"/>
      <c r="P54" s="30"/>
      <c r="Q54" s="28"/>
      <c r="R54" s="28"/>
      <c r="S54" s="28"/>
      <c r="T54" s="211"/>
      <c r="U54" s="214"/>
      <c r="V54" s="214"/>
      <c r="W54" s="211"/>
      <c r="X54" s="211"/>
      <c r="Y54" s="206"/>
      <c r="Z54" s="207"/>
      <c r="AA54" s="207"/>
      <c r="AB54" s="207"/>
      <c r="AC54" s="211"/>
      <c r="AD54" s="214"/>
      <c r="AE54" s="214"/>
      <c r="AF54" s="211"/>
      <c r="AG54" s="211"/>
      <c r="AH54" s="206"/>
      <c r="AI54" s="207"/>
      <c r="AJ54" s="207"/>
      <c r="AK54" s="207"/>
      <c r="AL54" s="211"/>
      <c r="AM54" s="214"/>
      <c r="AN54" s="214"/>
      <c r="AO54" s="214"/>
      <c r="AP54" s="211"/>
      <c r="AQ54" s="206"/>
      <c r="AR54" s="207"/>
      <c r="AS54" s="207"/>
      <c r="AT54" s="207"/>
    </row>
    <row r="55" spans="2:46" s="203" customFormat="1">
      <c r="B55" s="35"/>
      <c r="C55" s="34"/>
      <c r="D55" s="34"/>
      <c r="E55" s="34"/>
      <c r="F55" s="35"/>
      <c r="G55" s="30"/>
      <c r="H55" s="28"/>
      <c r="I55" s="28"/>
      <c r="J55" s="28"/>
      <c r="K55" s="35"/>
      <c r="L55" s="34"/>
      <c r="M55" s="210"/>
      <c r="N55" s="34"/>
      <c r="O55" s="35"/>
      <c r="P55" s="30"/>
      <c r="Q55" s="28"/>
      <c r="R55" s="28"/>
      <c r="S55" s="28"/>
      <c r="T55" s="211"/>
      <c r="U55" s="214"/>
      <c r="V55" s="214"/>
      <c r="W55" s="211"/>
      <c r="X55" s="211"/>
      <c r="Y55" s="206"/>
      <c r="Z55" s="207"/>
      <c r="AA55" s="207"/>
      <c r="AB55" s="207"/>
      <c r="AC55" s="211"/>
      <c r="AD55" s="214"/>
      <c r="AE55" s="214"/>
      <c r="AF55" s="211"/>
      <c r="AG55" s="211"/>
      <c r="AH55" s="206"/>
      <c r="AI55" s="207"/>
      <c r="AJ55" s="207"/>
      <c r="AK55" s="207"/>
      <c r="AL55" s="211"/>
      <c r="AM55" s="214"/>
      <c r="AN55" s="214"/>
      <c r="AO55" s="214"/>
      <c r="AP55" s="211"/>
      <c r="AQ55" s="206"/>
      <c r="AR55" s="207"/>
      <c r="AS55" s="207"/>
      <c r="AT55" s="207"/>
    </row>
  </sheetData>
  <mergeCells count="79">
    <mergeCell ref="A1:AP1"/>
    <mergeCell ref="A5:A8"/>
    <mergeCell ref="B5:B8"/>
    <mergeCell ref="AC5:AC8"/>
    <mergeCell ref="A9:A14"/>
    <mergeCell ref="B9:B14"/>
    <mergeCell ref="AL9:AL14"/>
    <mergeCell ref="AC3:AD3"/>
    <mergeCell ref="AE3:AG3"/>
    <mergeCell ref="AL3:AM3"/>
    <mergeCell ref="AN3:AP3"/>
    <mergeCell ref="AL5:AL8"/>
    <mergeCell ref="AC9:AC14"/>
    <mergeCell ref="F2:L2"/>
    <mergeCell ref="T3:U3"/>
    <mergeCell ref="V3:X3"/>
    <mergeCell ref="B3:C3"/>
    <mergeCell ref="D3:F3"/>
    <mergeCell ref="AL15:AL19"/>
    <mergeCell ref="AL20:AL24"/>
    <mergeCell ref="T15:T19"/>
    <mergeCell ref="T20:T24"/>
    <mergeCell ref="AC15:AC19"/>
    <mergeCell ref="AC20:AC24"/>
    <mergeCell ref="T9:T14"/>
    <mergeCell ref="K5:K14"/>
    <mergeCell ref="K3:L3"/>
    <mergeCell ref="M3:O3"/>
    <mergeCell ref="T5:T8"/>
    <mergeCell ref="A25:A29"/>
    <mergeCell ref="B25:B29"/>
    <mergeCell ref="K25:K29"/>
    <mergeCell ref="T25:T29"/>
    <mergeCell ref="AC25:AC29"/>
    <mergeCell ref="A15:A19"/>
    <mergeCell ref="B15:B19"/>
    <mergeCell ref="A20:A24"/>
    <mergeCell ref="B20:B24"/>
    <mergeCell ref="K20:K24"/>
    <mergeCell ref="K15:K19"/>
    <mergeCell ref="AL25:AL29"/>
    <mergeCell ref="AL32:AM32"/>
    <mergeCell ref="B34:C34"/>
    <mergeCell ref="K34:L34"/>
    <mergeCell ref="T34:U34"/>
    <mergeCell ref="AC34:AD34"/>
    <mergeCell ref="AL34:AM34"/>
    <mergeCell ref="A32:A39"/>
    <mergeCell ref="B32:C32"/>
    <mergeCell ref="K32:L32"/>
    <mergeCell ref="T32:U32"/>
    <mergeCell ref="AC32:AD32"/>
    <mergeCell ref="B35:C35"/>
    <mergeCell ref="K35:L35"/>
    <mergeCell ref="T35:U35"/>
    <mergeCell ref="AC35:AD35"/>
    <mergeCell ref="B38:C38"/>
    <mergeCell ref="K38:L38"/>
    <mergeCell ref="T38:U38"/>
    <mergeCell ref="AC38:AD38"/>
    <mergeCell ref="AL35:AM35"/>
    <mergeCell ref="AL36:AM36"/>
    <mergeCell ref="B37:C37"/>
    <mergeCell ref="K37:L37"/>
    <mergeCell ref="T37:U37"/>
    <mergeCell ref="AC37:AD37"/>
    <mergeCell ref="AL37:AM37"/>
    <mergeCell ref="AL39:AM39"/>
    <mergeCell ref="AD41:AE41"/>
    <mergeCell ref="B36:C36"/>
    <mergeCell ref="K36:L36"/>
    <mergeCell ref="T36:U36"/>
    <mergeCell ref="AC36:AD36"/>
    <mergeCell ref="B39:C39"/>
    <mergeCell ref="K39:L39"/>
    <mergeCell ref="T39:U39"/>
    <mergeCell ref="AC39:AD39"/>
    <mergeCell ref="AL38:AM38"/>
    <mergeCell ref="K41:L41"/>
  </mergeCells>
  <phoneticPr fontId="22" type="noConversion"/>
  <pageMargins left="0.39370078740157483" right="0.39370078740157483" top="0" bottom="0" header="0.31496062992125984" footer="0.31496062992125984"/>
  <pageSetup paperSize="9" scale="43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55"/>
  <sheetViews>
    <sheetView view="pageBreakPreview" topLeftCell="A19" zoomScale="55" zoomScaleSheetLayoutView="55" workbookViewId="0">
      <selection activeCell="AE39" sqref="AE39"/>
    </sheetView>
  </sheetViews>
  <sheetFormatPr defaultColWidth="8.88671875" defaultRowHeight="19.8"/>
  <cols>
    <col min="1" max="1" width="6.6640625" style="3" customWidth="1"/>
    <col min="2" max="2" width="8.88671875" style="9" customWidth="1"/>
    <col min="3" max="3" width="10.6640625" style="7" customWidth="1"/>
    <col min="4" max="4" width="11.6640625" style="7" customWidth="1"/>
    <col min="5" max="5" width="10.6640625" style="7" customWidth="1"/>
    <col min="6" max="6" width="10.6640625" style="9" customWidth="1"/>
    <col min="7" max="7" width="5.44140625" style="20" hidden="1" customWidth="1"/>
    <col min="8" max="8" width="10.109375" style="21" hidden="1" customWidth="1"/>
    <col min="9" max="10" width="6.6640625" style="21" hidden="1" customWidth="1"/>
    <col min="11" max="11" width="9.109375" style="9" customWidth="1"/>
    <col min="12" max="12" width="10.6640625" style="7" customWidth="1"/>
    <col min="13" max="13" width="11.6640625" style="25" customWidth="1"/>
    <col min="14" max="14" width="10.6640625" style="7" customWidth="1"/>
    <col min="15" max="15" width="10.6640625" style="9" customWidth="1"/>
    <col min="16" max="16" width="9.109375" style="9" customWidth="1"/>
    <col min="17" max="17" width="10.6640625" style="7" customWidth="1"/>
    <col min="18" max="18" width="11.6640625" style="25" customWidth="1"/>
    <col min="19" max="19" width="10.6640625" style="7" customWidth="1"/>
    <col min="20" max="20" width="10.6640625" style="9" customWidth="1"/>
    <col min="21" max="21" width="5.44140625" style="20" hidden="1" customWidth="1"/>
    <col min="22" max="22" width="5.77734375" style="21" hidden="1" customWidth="1"/>
    <col min="23" max="24" width="6.6640625" style="21" hidden="1" customWidth="1"/>
    <col min="25" max="25" width="5.44140625" style="13" hidden="1" customWidth="1"/>
    <col min="26" max="26" width="5.77734375" style="14" hidden="1" customWidth="1"/>
    <col min="27" max="28" width="6.6640625" style="14" hidden="1" customWidth="1"/>
    <col min="29" max="29" width="8.44140625" style="2" customWidth="1"/>
    <col min="30" max="30" width="10.6640625" style="3" customWidth="1"/>
    <col min="31" max="31" width="11.6640625" style="3" customWidth="1"/>
    <col min="32" max="33" width="10.6640625" style="2" customWidth="1"/>
    <col min="34" max="34" width="5.44140625" style="13" hidden="1" customWidth="1"/>
    <col min="35" max="35" width="5.77734375" style="14" hidden="1" customWidth="1"/>
    <col min="36" max="37" width="6.6640625" style="14" hidden="1" customWidth="1"/>
    <col min="38" max="38" width="8.44140625" style="2" customWidth="1"/>
    <col min="39" max="39" width="10.6640625" style="3" customWidth="1"/>
    <col min="40" max="40" width="11.6640625" style="3" customWidth="1"/>
    <col min="41" max="42" width="10.6640625" style="2" customWidth="1"/>
    <col min="43" max="16384" width="8.88671875" style="1"/>
  </cols>
  <sheetData>
    <row r="1" spans="1:42" s="12" customFormat="1" ht="31.5" customHeight="1">
      <c r="A1" s="357" t="s">
        <v>233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</row>
    <row r="2" spans="1:42" s="4" customFormat="1" ht="18.600000000000001" thickBot="1">
      <c r="A2" s="385" t="s">
        <v>240</v>
      </c>
      <c r="B2" s="385"/>
      <c r="C2" s="385"/>
      <c r="D2" s="385"/>
      <c r="E2" s="34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4"/>
      <c r="S2" s="35"/>
      <c r="T2" s="34"/>
      <c r="U2" s="36"/>
      <c r="V2" s="36"/>
      <c r="W2" s="36"/>
      <c r="X2" s="36"/>
      <c r="Y2" s="36"/>
      <c r="Z2" s="36"/>
      <c r="AA2" s="36"/>
      <c r="AB2" s="34"/>
      <c r="AC2" s="34"/>
      <c r="AD2" s="34"/>
      <c r="AE2" s="34"/>
      <c r="AF2" s="34"/>
      <c r="AG2" s="34"/>
      <c r="AH2" s="34"/>
      <c r="AI2" s="34"/>
      <c r="AJ2" s="34"/>
      <c r="AK2" s="34" t="s">
        <v>21</v>
      </c>
      <c r="AL2" s="34"/>
      <c r="AM2" s="34"/>
      <c r="AN2" s="34"/>
      <c r="AO2" s="34"/>
      <c r="AP2" s="34"/>
    </row>
    <row r="3" spans="1:42" s="10" customFormat="1" ht="31.5" customHeight="1">
      <c r="A3" s="37" t="s">
        <v>22</v>
      </c>
      <c r="B3" s="364">
        <f>萬新月菜單!A18</f>
        <v>45922</v>
      </c>
      <c r="C3" s="365"/>
      <c r="D3" s="361">
        <f>B3</f>
        <v>45922</v>
      </c>
      <c r="E3" s="362"/>
      <c r="F3" s="363"/>
      <c r="G3" s="38"/>
      <c r="H3" s="38"/>
      <c r="I3" s="38"/>
      <c r="J3" s="38"/>
      <c r="K3" s="364">
        <f>B3+1</f>
        <v>45923</v>
      </c>
      <c r="L3" s="365"/>
      <c r="M3" s="361">
        <f>K3</f>
        <v>45923</v>
      </c>
      <c r="N3" s="362"/>
      <c r="O3" s="363"/>
      <c r="P3" s="364">
        <f>K3+1</f>
        <v>45924</v>
      </c>
      <c r="Q3" s="365"/>
      <c r="R3" s="361">
        <f>P3</f>
        <v>45924</v>
      </c>
      <c r="S3" s="362"/>
      <c r="T3" s="363"/>
      <c r="U3" s="38"/>
      <c r="V3" s="38"/>
      <c r="W3" s="38"/>
      <c r="X3" s="38"/>
      <c r="Y3" s="38"/>
      <c r="Z3" s="38"/>
      <c r="AA3" s="38"/>
      <c r="AB3" s="38"/>
      <c r="AC3" s="364">
        <f>P3+1</f>
        <v>45925</v>
      </c>
      <c r="AD3" s="365"/>
      <c r="AE3" s="361">
        <f>AC3</f>
        <v>45925</v>
      </c>
      <c r="AF3" s="362"/>
      <c r="AG3" s="363"/>
      <c r="AH3" s="38"/>
      <c r="AI3" s="38"/>
      <c r="AJ3" s="38"/>
      <c r="AK3" s="38"/>
      <c r="AL3" s="364">
        <f>AC3+1</f>
        <v>45926</v>
      </c>
      <c r="AM3" s="365"/>
      <c r="AN3" s="361">
        <f>AL3</f>
        <v>45926</v>
      </c>
      <c r="AO3" s="362"/>
      <c r="AP3" s="363"/>
    </row>
    <row r="4" spans="1:42" s="11" customFormat="1" ht="54">
      <c r="A4" s="41" t="s">
        <v>23</v>
      </c>
      <c r="B4" s="45" t="s">
        <v>24</v>
      </c>
      <c r="C4" s="46" t="s">
        <v>25</v>
      </c>
      <c r="D4" s="47" t="s">
        <v>26</v>
      </c>
      <c r="E4" s="47" t="s">
        <v>27</v>
      </c>
      <c r="F4" s="48"/>
      <c r="G4" s="42" t="s">
        <v>28</v>
      </c>
      <c r="H4" s="43" t="s">
        <v>29</v>
      </c>
      <c r="I4" s="43" t="s">
        <v>30</v>
      </c>
      <c r="J4" s="44" t="s">
        <v>31</v>
      </c>
      <c r="K4" s="45" t="s">
        <v>24</v>
      </c>
      <c r="L4" s="46" t="s">
        <v>25</v>
      </c>
      <c r="M4" s="47" t="s">
        <v>26</v>
      </c>
      <c r="N4" s="47" t="s">
        <v>27</v>
      </c>
      <c r="O4" s="48"/>
      <c r="P4" s="45" t="s">
        <v>24</v>
      </c>
      <c r="Q4" s="46" t="s">
        <v>25</v>
      </c>
      <c r="R4" s="47" t="s">
        <v>26</v>
      </c>
      <c r="S4" s="47" t="s">
        <v>27</v>
      </c>
      <c r="T4" s="48"/>
      <c r="U4" s="42" t="s">
        <v>28</v>
      </c>
      <c r="V4" s="43" t="s">
        <v>29</v>
      </c>
      <c r="W4" s="43" t="s">
        <v>30</v>
      </c>
      <c r="X4" s="44" t="s">
        <v>31</v>
      </c>
      <c r="Y4" s="49" t="s">
        <v>28</v>
      </c>
      <c r="Z4" s="50" t="s">
        <v>29</v>
      </c>
      <c r="AA4" s="50" t="s">
        <v>30</v>
      </c>
      <c r="AB4" s="51" t="s">
        <v>31</v>
      </c>
      <c r="AC4" s="45" t="s">
        <v>24</v>
      </c>
      <c r="AD4" s="46" t="s">
        <v>25</v>
      </c>
      <c r="AE4" s="47" t="s">
        <v>26</v>
      </c>
      <c r="AF4" s="47" t="s">
        <v>27</v>
      </c>
      <c r="AG4" s="48"/>
      <c r="AH4" s="49" t="s">
        <v>28</v>
      </c>
      <c r="AI4" s="50" t="s">
        <v>29</v>
      </c>
      <c r="AJ4" s="50" t="s">
        <v>30</v>
      </c>
      <c r="AK4" s="51" t="s">
        <v>31</v>
      </c>
      <c r="AL4" s="45" t="s">
        <v>24</v>
      </c>
      <c r="AM4" s="46" t="s">
        <v>25</v>
      </c>
      <c r="AN4" s="47" t="s">
        <v>26</v>
      </c>
      <c r="AO4" s="47" t="s">
        <v>27</v>
      </c>
      <c r="AP4" s="48"/>
    </row>
    <row r="5" spans="1:42" s="11" customFormat="1" ht="30" customHeight="1">
      <c r="A5" s="358" t="s">
        <v>0</v>
      </c>
      <c r="B5" s="331" t="str">
        <f>萬新月菜單!C18</f>
        <v>白米飯</v>
      </c>
      <c r="C5" s="46" t="s">
        <v>54</v>
      </c>
      <c r="D5" s="46">
        <v>110</v>
      </c>
      <c r="E5" s="71">
        <f t="shared" ref="E5" si="0">D5*330/1000</f>
        <v>36.299999999999997</v>
      </c>
      <c r="F5" s="48"/>
      <c r="G5" s="57"/>
      <c r="H5" s="43"/>
      <c r="I5" s="43"/>
      <c r="J5" s="44"/>
      <c r="K5" s="331" t="str">
        <f>萬新月菜單!D19</f>
        <v>炒刀削麵</v>
      </c>
      <c r="L5" s="46" t="s">
        <v>218</v>
      </c>
      <c r="M5" s="46">
        <v>165</v>
      </c>
      <c r="N5" s="71">
        <f t="shared" ref="N5:N10" si="1">M5*330/1000</f>
        <v>54.45</v>
      </c>
      <c r="O5" s="48"/>
      <c r="P5" s="331" t="str">
        <f>萬新月菜單!C20</f>
        <v>小米飯</v>
      </c>
      <c r="Q5" s="46" t="s">
        <v>66</v>
      </c>
      <c r="R5" s="46">
        <v>93</v>
      </c>
      <c r="S5" s="71">
        <f t="shared" ref="S5:S6" si="2">R5*330/1000</f>
        <v>30.69</v>
      </c>
      <c r="T5" s="48"/>
      <c r="U5" s="57"/>
      <c r="V5" s="43"/>
      <c r="W5" s="43"/>
      <c r="X5" s="44"/>
      <c r="Y5" s="57"/>
      <c r="Z5" s="43"/>
      <c r="AA5" s="43"/>
      <c r="AB5" s="44"/>
      <c r="AC5" s="331" t="str">
        <f>萬新月菜單!C21</f>
        <v>胚芽米飯</v>
      </c>
      <c r="AD5" s="46" t="s">
        <v>53</v>
      </c>
      <c r="AE5" s="46">
        <v>93</v>
      </c>
      <c r="AF5" s="71">
        <f t="shared" ref="AF5:AF6" si="3">AE5*330/1000</f>
        <v>30.69</v>
      </c>
      <c r="AG5" s="48"/>
      <c r="AH5" s="221"/>
      <c r="AI5" s="43"/>
      <c r="AJ5" s="43"/>
      <c r="AK5" s="44"/>
      <c r="AL5" s="331" t="str">
        <f>萬新月菜單!C22</f>
        <v>糙米飯</v>
      </c>
      <c r="AM5" s="46" t="s">
        <v>53</v>
      </c>
      <c r="AN5" s="46">
        <v>93</v>
      </c>
      <c r="AO5" s="71">
        <f t="shared" ref="AO5:AO6" si="4">AN5*330/1000</f>
        <v>30.69</v>
      </c>
      <c r="AP5" s="48"/>
    </row>
    <row r="6" spans="1:42" s="11" customFormat="1" ht="30" customHeight="1">
      <c r="A6" s="359"/>
      <c r="B6" s="332"/>
      <c r="C6" s="46"/>
      <c r="D6" s="46"/>
      <c r="E6" s="46"/>
      <c r="F6" s="48"/>
      <c r="G6" s="57"/>
      <c r="H6" s="65"/>
      <c r="I6" s="66"/>
      <c r="J6" s="67"/>
      <c r="K6" s="332"/>
      <c r="L6" s="46" t="s">
        <v>69</v>
      </c>
      <c r="M6" s="46">
        <v>55</v>
      </c>
      <c r="N6" s="71">
        <f t="shared" si="1"/>
        <v>18.149999999999999</v>
      </c>
      <c r="O6" s="48"/>
      <c r="P6" s="332"/>
      <c r="Q6" s="46" t="s">
        <v>74</v>
      </c>
      <c r="R6" s="46">
        <v>17</v>
      </c>
      <c r="S6" s="71">
        <f t="shared" si="2"/>
        <v>5.61</v>
      </c>
      <c r="T6" s="48"/>
      <c r="U6" s="57"/>
      <c r="V6" s="65"/>
      <c r="W6" s="66"/>
      <c r="X6" s="67"/>
      <c r="Y6" s="57"/>
      <c r="Z6" s="65"/>
      <c r="AA6" s="66"/>
      <c r="AB6" s="67"/>
      <c r="AC6" s="332"/>
      <c r="AD6" s="46" t="s">
        <v>52</v>
      </c>
      <c r="AE6" s="46">
        <v>17</v>
      </c>
      <c r="AF6" s="71">
        <f t="shared" si="3"/>
        <v>5.61</v>
      </c>
      <c r="AG6" s="48"/>
      <c r="AH6" s="221"/>
      <c r="AI6" s="223"/>
      <c r="AJ6" s="224"/>
      <c r="AK6" s="225"/>
      <c r="AL6" s="332"/>
      <c r="AM6" s="46" t="s">
        <v>67</v>
      </c>
      <c r="AN6" s="46">
        <v>17</v>
      </c>
      <c r="AO6" s="71">
        <f t="shared" si="4"/>
        <v>5.61</v>
      </c>
      <c r="AP6" s="48"/>
    </row>
    <row r="7" spans="1:42" s="11" customFormat="1" ht="30" customHeight="1">
      <c r="A7" s="359"/>
      <c r="B7" s="332"/>
      <c r="C7" s="46"/>
      <c r="D7" s="46"/>
      <c r="E7" s="46"/>
      <c r="F7" s="48"/>
      <c r="G7" s="42"/>
      <c r="H7" s="43"/>
      <c r="I7" s="43"/>
      <c r="J7" s="44"/>
      <c r="K7" s="332"/>
      <c r="L7" s="46" t="s">
        <v>32</v>
      </c>
      <c r="M7" s="46">
        <v>40</v>
      </c>
      <c r="N7" s="71">
        <f t="shared" si="1"/>
        <v>13.2</v>
      </c>
      <c r="O7" s="48"/>
      <c r="P7" s="332"/>
      <c r="Q7" s="46"/>
      <c r="R7" s="46"/>
      <c r="S7" s="46"/>
      <c r="T7" s="48"/>
      <c r="U7" s="42"/>
      <c r="V7" s="43"/>
      <c r="W7" s="66"/>
      <c r="X7" s="44"/>
      <c r="Y7" s="57"/>
      <c r="Z7" s="43"/>
      <c r="AA7" s="43"/>
      <c r="AB7" s="44"/>
      <c r="AC7" s="332"/>
      <c r="AD7" s="46"/>
      <c r="AE7" s="46"/>
      <c r="AF7" s="71"/>
      <c r="AG7" s="48"/>
      <c r="AH7" s="226"/>
      <c r="AI7" s="223"/>
      <c r="AJ7" s="224"/>
      <c r="AK7" s="44"/>
      <c r="AL7" s="332"/>
      <c r="AM7" s="46"/>
      <c r="AN7" s="46"/>
      <c r="AO7" s="71"/>
      <c r="AP7" s="48"/>
    </row>
    <row r="8" spans="1:42" s="11" customFormat="1" ht="30" customHeight="1">
      <c r="A8" s="360"/>
      <c r="B8" s="333"/>
      <c r="C8" s="46"/>
      <c r="D8" s="46"/>
      <c r="E8" s="46"/>
      <c r="F8" s="48"/>
      <c r="G8" s="73"/>
      <c r="H8" s="65"/>
      <c r="I8" s="66"/>
      <c r="J8" s="67"/>
      <c r="K8" s="332"/>
      <c r="L8" s="46" t="s">
        <v>81</v>
      </c>
      <c r="M8" s="46">
        <v>50</v>
      </c>
      <c r="N8" s="71">
        <f t="shared" si="1"/>
        <v>16.5</v>
      </c>
      <c r="O8" s="48"/>
      <c r="P8" s="333"/>
      <c r="Q8" s="46"/>
      <c r="R8" s="46"/>
      <c r="S8" s="46"/>
      <c r="T8" s="48"/>
      <c r="U8" s="73"/>
      <c r="V8" s="74"/>
      <c r="W8" s="66"/>
      <c r="X8" s="67"/>
      <c r="Y8" s="266"/>
      <c r="Z8" s="215"/>
      <c r="AA8" s="66"/>
      <c r="AB8" s="78"/>
      <c r="AC8" s="333"/>
      <c r="AD8" s="46"/>
      <c r="AE8" s="46"/>
      <c r="AF8" s="71"/>
      <c r="AG8" s="48"/>
      <c r="AH8" s="226"/>
      <c r="AI8" s="223"/>
      <c r="AJ8" s="224"/>
      <c r="AK8" s="227"/>
      <c r="AL8" s="333"/>
      <c r="AM8" s="46"/>
      <c r="AN8" s="46"/>
      <c r="AO8" s="71"/>
      <c r="AP8" s="48"/>
    </row>
    <row r="9" spans="1:42" s="11" customFormat="1" ht="30" customHeight="1">
      <c r="A9" s="349" t="s">
        <v>4</v>
      </c>
      <c r="B9" s="336" t="str">
        <f>萬新月菜單!D18</f>
        <v>蒜 頭 雞</v>
      </c>
      <c r="C9" s="46" t="s">
        <v>86</v>
      </c>
      <c r="D9" s="46">
        <v>80</v>
      </c>
      <c r="E9" s="71">
        <f t="shared" ref="E9:E11" si="5">D9*330/1000</f>
        <v>26.4</v>
      </c>
      <c r="F9" s="48"/>
      <c r="G9" s="57"/>
      <c r="H9" s="65"/>
      <c r="I9" s="66"/>
      <c r="J9" s="67"/>
      <c r="K9" s="332"/>
      <c r="L9" s="46" t="s">
        <v>73</v>
      </c>
      <c r="M9" s="46">
        <v>20</v>
      </c>
      <c r="N9" s="71">
        <f t="shared" si="1"/>
        <v>6.6</v>
      </c>
      <c r="O9" s="48"/>
      <c r="P9" s="336" t="str">
        <f>萬新月菜單!D20</f>
        <v>蔥 油 雞</v>
      </c>
      <c r="Q9" s="46" t="s">
        <v>86</v>
      </c>
      <c r="R9" s="46">
        <v>110</v>
      </c>
      <c r="S9" s="71">
        <f t="shared" ref="S9:S10" si="6">R9*330/1000</f>
        <v>36.299999999999997</v>
      </c>
      <c r="T9" s="48"/>
      <c r="U9" s="57"/>
      <c r="V9" s="65"/>
      <c r="W9" s="66"/>
      <c r="X9" s="67"/>
      <c r="Y9" s="57"/>
      <c r="Z9" s="65"/>
      <c r="AA9" s="66"/>
      <c r="AB9" s="67"/>
      <c r="AC9" s="336" t="str">
        <f>萬新月菜單!D21</f>
        <v>義式蕃茄豬柳</v>
      </c>
      <c r="AD9" s="46" t="s">
        <v>97</v>
      </c>
      <c r="AE9" s="46">
        <v>70</v>
      </c>
      <c r="AF9" s="71">
        <f t="shared" ref="AF9:AF11" si="7">AE9*330/1000</f>
        <v>23.1</v>
      </c>
      <c r="AG9" s="48"/>
      <c r="AH9" s="221"/>
      <c r="AI9" s="223"/>
      <c r="AJ9" s="224"/>
      <c r="AK9" s="225"/>
      <c r="AL9" s="336" t="str">
        <f>萬新月菜單!D22</f>
        <v>照燒雞排×1</v>
      </c>
      <c r="AM9" s="46" t="s">
        <v>212</v>
      </c>
      <c r="AN9" s="46">
        <v>150</v>
      </c>
      <c r="AO9" s="71">
        <f t="shared" ref="AO9" si="8">AN9*330/1000</f>
        <v>49.5</v>
      </c>
      <c r="AP9" s="48"/>
    </row>
    <row r="10" spans="1:42" s="11" customFormat="1" ht="30" customHeight="1">
      <c r="A10" s="350"/>
      <c r="B10" s="337"/>
      <c r="C10" s="46" t="s">
        <v>94</v>
      </c>
      <c r="D10" s="46">
        <v>45</v>
      </c>
      <c r="E10" s="71">
        <f t="shared" si="5"/>
        <v>14.85</v>
      </c>
      <c r="F10" s="48"/>
      <c r="G10" s="73"/>
      <c r="H10" s="65"/>
      <c r="I10" s="66"/>
      <c r="J10" s="67"/>
      <c r="K10" s="332"/>
      <c r="L10" s="46" t="s">
        <v>138</v>
      </c>
      <c r="M10" s="46">
        <v>5</v>
      </c>
      <c r="N10" s="71">
        <f t="shared" si="1"/>
        <v>1.65</v>
      </c>
      <c r="O10" s="48"/>
      <c r="P10" s="337"/>
      <c r="Q10" s="46" t="s">
        <v>196</v>
      </c>
      <c r="R10" s="46">
        <v>3</v>
      </c>
      <c r="S10" s="71">
        <f t="shared" si="6"/>
        <v>0.99</v>
      </c>
      <c r="T10" s="48"/>
      <c r="U10" s="57"/>
      <c r="V10" s="74"/>
      <c r="W10" s="66"/>
      <c r="X10" s="67"/>
      <c r="Y10" s="73"/>
      <c r="Z10" s="65"/>
      <c r="AA10" s="66"/>
      <c r="AB10" s="67"/>
      <c r="AC10" s="337"/>
      <c r="AD10" s="46" t="s">
        <v>32</v>
      </c>
      <c r="AE10" s="46">
        <v>30</v>
      </c>
      <c r="AF10" s="71">
        <f t="shared" si="7"/>
        <v>9.9</v>
      </c>
      <c r="AG10" s="48"/>
      <c r="AH10" s="226"/>
      <c r="AI10" s="223"/>
      <c r="AJ10" s="224"/>
      <c r="AK10" s="225"/>
      <c r="AL10" s="337"/>
      <c r="AM10" s="46"/>
      <c r="AN10" s="46"/>
      <c r="AO10" s="46"/>
      <c r="AP10" s="48"/>
    </row>
    <row r="11" spans="1:42" s="11" customFormat="1" ht="30" customHeight="1">
      <c r="A11" s="350"/>
      <c r="B11" s="337"/>
      <c r="C11" s="46" t="s">
        <v>195</v>
      </c>
      <c r="D11" s="46">
        <v>3</v>
      </c>
      <c r="E11" s="71">
        <f t="shared" si="5"/>
        <v>0.99</v>
      </c>
      <c r="F11" s="48"/>
      <c r="G11" s="57"/>
      <c r="H11" s="65"/>
      <c r="I11" s="66"/>
      <c r="J11" s="67"/>
      <c r="K11" s="332"/>
      <c r="L11" s="46"/>
      <c r="M11" s="46"/>
      <c r="N11" s="46"/>
      <c r="O11" s="48"/>
      <c r="P11" s="337"/>
      <c r="Q11" s="46"/>
      <c r="R11" s="46"/>
      <c r="S11" s="46"/>
      <c r="T11" s="48"/>
      <c r="U11" s="57"/>
      <c r="V11" s="65"/>
      <c r="W11" s="66"/>
      <c r="X11" s="67"/>
      <c r="Y11" s="57"/>
      <c r="Z11" s="65"/>
      <c r="AA11" s="66"/>
      <c r="AB11" s="67"/>
      <c r="AC11" s="337"/>
      <c r="AD11" s="46" t="s">
        <v>73</v>
      </c>
      <c r="AE11" s="46">
        <v>10</v>
      </c>
      <c r="AF11" s="71">
        <f t="shared" si="7"/>
        <v>3.3</v>
      </c>
      <c r="AG11" s="48"/>
      <c r="AH11" s="221"/>
      <c r="AI11" s="223"/>
      <c r="AJ11" s="224"/>
      <c r="AK11" s="225"/>
      <c r="AL11" s="337"/>
      <c r="AM11" s="46"/>
      <c r="AN11" s="46"/>
      <c r="AO11" s="46"/>
      <c r="AP11" s="48"/>
    </row>
    <row r="12" spans="1:42" s="11" customFormat="1" ht="30" customHeight="1">
      <c r="A12" s="350"/>
      <c r="B12" s="337"/>
      <c r="C12" s="46"/>
      <c r="D12" s="46"/>
      <c r="E12" s="46"/>
      <c r="F12" s="48"/>
      <c r="G12" s="57"/>
      <c r="H12" s="65"/>
      <c r="I12" s="66"/>
      <c r="J12" s="67"/>
      <c r="K12" s="332"/>
      <c r="L12" s="46"/>
      <c r="M12" s="46"/>
      <c r="N12" s="46"/>
      <c r="O12" s="48"/>
      <c r="P12" s="337"/>
      <c r="Q12" s="46"/>
      <c r="R12" s="46"/>
      <c r="S12" s="46"/>
      <c r="T12" s="48"/>
      <c r="U12" s="57"/>
      <c r="V12" s="65"/>
      <c r="W12" s="66"/>
      <c r="X12" s="67"/>
      <c r="Y12" s="80"/>
      <c r="Z12" s="81"/>
      <c r="AA12" s="66"/>
      <c r="AB12" s="67"/>
      <c r="AC12" s="337"/>
      <c r="AD12" s="46" t="s">
        <v>107</v>
      </c>
      <c r="AE12" s="46">
        <v>1</v>
      </c>
      <c r="AF12" s="46">
        <v>1</v>
      </c>
      <c r="AG12" s="48"/>
      <c r="AH12" s="221"/>
      <c r="AI12" s="223"/>
      <c r="AJ12" s="224"/>
      <c r="AK12" s="225"/>
      <c r="AL12" s="337"/>
      <c r="AM12" s="46"/>
      <c r="AN12" s="46"/>
      <c r="AO12" s="46"/>
      <c r="AP12" s="48"/>
    </row>
    <row r="13" spans="1:42" s="11" customFormat="1" ht="30" customHeight="1">
      <c r="A13" s="350"/>
      <c r="B13" s="337"/>
      <c r="C13" s="46"/>
      <c r="D13" s="46"/>
      <c r="E13" s="46"/>
      <c r="F13" s="48"/>
      <c r="G13" s="57"/>
      <c r="H13" s="65"/>
      <c r="I13" s="66"/>
      <c r="J13" s="84"/>
      <c r="K13" s="332"/>
      <c r="L13" s="46"/>
      <c r="M13" s="46"/>
      <c r="N13" s="46"/>
      <c r="O13" s="48"/>
      <c r="P13" s="337"/>
      <c r="Q13" s="46"/>
      <c r="R13" s="46"/>
      <c r="S13" s="46"/>
      <c r="T13" s="48"/>
      <c r="U13" s="57"/>
      <c r="V13" s="65"/>
      <c r="W13" s="66"/>
      <c r="X13" s="84"/>
      <c r="Y13" s="57"/>
      <c r="Z13" s="81"/>
      <c r="AA13" s="81"/>
      <c r="AB13" s="85"/>
      <c r="AC13" s="337"/>
      <c r="AD13" s="46"/>
      <c r="AE13" s="46"/>
      <c r="AF13" s="71"/>
      <c r="AG13" s="48"/>
      <c r="AH13" s="226"/>
      <c r="AI13" s="223"/>
      <c r="AJ13" s="224"/>
      <c r="AK13" s="228"/>
      <c r="AL13" s="337"/>
      <c r="AM13" s="46"/>
      <c r="AN13" s="46"/>
      <c r="AO13" s="71"/>
      <c r="AP13" s="48"/>
    </row>
    <row r="14" spans="1:42" s="11" customFormat="1" ht="30" customHeight="1">
      <c r="A14" s="352"/>
      <c r="B14" s="369"/>
      <c r="C14" s="46"/>
      <c r="D14" s="46"/>
      <c r="E14" s="46"/>
      <c r="F14" s="48"/>
      <c r="G14" s="57"/>
      <c r="H14" s="65"/>
      <c r="I14" s="66"/>
      <c r="J14" s="67"/>
      <c r="K14" s="333"/>
      <c r="L14" s="46"/>
      <c r="M14" s="46"/>
      <c r="N14" s="46"/>
      <c r="O14" s="48"/>
      <c r="P14" s="369"/>
      <c r="Q14" s="46"/>
      <c r="R14" s="46"/>
      <c r="S14" s="46"/>
      <c r="T14" s="48"/>
      <c r="U14" s="57"/>
      <c r="V14" s="65"/>
      <c r="W14" s="65"/>
      <c r="X14" s="84"/>
      <c r="Y14" s="88"/>
      <c r="Z14" s="81"/>
      <c r="AA14" s="81"/>
      <c r="AB14" s="85"/>
      <c r="AC14" s="369"/>
      <c r="AD14" s="46"/>
      <c r="AE14" s="46"/>
      <c r="AF14" s="71"/>
      <c r="AG14" s="48"/>
      <c r="AH14" s="229"/>
      <c r="AI14" s="230"/>
      <c r="AJ14" s="230"/>
      <c r="AK14" s="228"/>
      <c r="AL14" s="369"/>
      <c r="AM14" s="46"/>
      <c r="AN14" s="46"/>
      <c r="AO14" s="71"/>
      <c r="AP14" s="48"/>
    </row>
    <row r="15" spans="1:42" s="11" customFormat="1" ht="30" customHeight="1">
      <c r="A15" s="349" t="s">
        <v>14</v>
      </c>
      <c r="B15" s="336" t="str">
        <f>萬新月菜單!E18</f>
        <v>肉片炒花菜</v>
      </c>
      <c r="C15" s="46" t="s">
        <v>56</v>
      </c>
      <c r="D15" s="46">
        <v>30</v>
      </c>
      <c r="E15" s="71">
        <f t="shared" ref="E15:E17" si="9">D15*330/1000</f>
        <v>9.9</v>
      </c>
      <c r="F15" s="48"/>
      <c r="G15" s="57"/>
      <c r="H15" s="65"/>
      <c r="I15" s="65"/>
      <c r="J15" s="84"/>
      <c r="K15" s="336" t="str">
        <f>萬新月菜單!E19</f>
        <v>茶葉蛋×1</v>
      </c>
      <c r="L15" s="46" t="s">
        <v>36</v>
      </c>
      <c r="M15" s="46">
        <v>55</v>
      </c>
      <c r="N15" s="71">
        <f t="shared" ref="N15" si="10">M15*330/1000</f>
        <v>18.149999999999999</v>
      </c>
      <c r="O15" s="48"/>
      <c r="P15" s="336" t="str">
        <f>萬新月菜單!E20</f>
        <v>香菇肉燥</v>
      </c>
      <c r="Q15" s="46" t="s">
        <v>121</v>
      </c>
      <c r="R15" s="46">
        <v>20</v>
      </c>
      <c r="S15" s="71">
        <f t="shared" ref="S15:S17" si="11">R15*330/1000</f>
        <v>6.6</v>
      </c>
      <c r="T15" s="48"/>
      <c r="U15" s="57"/>
      <c r="V15" s="65"/>
      <c r="W15" s="65"/>
      <c r="X15" s="84"/>
      <c r="Y15" s="88"/>
      <c r="Z15" s="81"/>
      <c r="AA15" s="81"/>
      <c r="AB15" s="85"/>
      <c r="AC15" s="336" t="str">
        <f>萬新月菜單!E21</f>
        <v>滷豆干丁</v>
      </c>
      <c r="AD15" s="46" t="s">
        <v>117</v>
      </c>
      <c r="AE15" s="46">
        <v>45</v>
      </c>
      <c r="AF15" s="71">
        <f t="shared" ref="AF15" si="12">AE15*330/1000</f>
        <v>14.85</v>
      </c>
      <c r="AG15" s="48"/>
      <c r="AH15" s="221"/>
      <c r="AI15" s="223"/>
      <c r="AJ15" s="224"/>
      <c r="AK15" s="227"/>
      <c r="AL15" s="336" t="str">
        <f>萬新月菜單!E22</f>
        <v>木 須 肉</v>
      </c>
      <c r="AM15" s="46" t="s">
        <v>36</v>
      </c>
      <c r="AN15" s="46">
        <v>25</v>
      </c>
      <c r="AO15" s="71">
        <f t="shared" ref="AO15:AO18" si="13">AN15*330/1000</f>
        <v>8.25</v>
      </c>
      <c r="AP15" s="48"/>
    </row>
    <row r="16" spans="1:42" s="11" customFormat="1" ht="30" customHeight="1">
      <c r="A16" s="350"/>
      <c r="B16" s="337"/>
      <c r="C16" s="46" t="s">
        <v>55</v>
      </c>
      <c r="D16" s="46">
        <v>30</v>
      </c>
      <c r="E16" s="71">
        <f t="shared" si="9"/>
        <v>9.9</v>
      </c>
      <c r="F16" s="48"/>
      <c r="G16" s="57"/>
      <c r="H16" s="65"/>
      <c r="I16" s="66"/>
      <c r="J16" s="67"/>
      <c r="K16" s="337"/>
      <c r="L16" s="46"/>
      <c r="M16" s="46"/>
      <c r="N16" s="46"/>
      <c r="O16" s="48"/>
      <c r="P16" s="337"/>
      <c r="Q16" s="46" t="s">
        <v>102</v>
      </c>
      <c r="R16" s="46">
        <v>15</v>
      </c>
      <c r="S16" s="71">
        <f t="shared" si="11"/>
        <v>4.95</v>
      </c>
      <c r="T16" s="48"/>
      <c r="U16" s="57"/>
      <c r="V16" s="74"/>
      <c r="W16" s="66"/>
      <c r="X16" s="67"/>
      <c r="Y16" s="88"/>
      <c r="Z16" s="90"/>
      <c r="AA16" s="82"/>
      <c r="AB16" s="78"/>
      <c r="AC16" s="337"/>
      <c r="AD16" s="46"/>
      <c r="AE16" s="46"/>
      <c r="AF16" s="46"/>
      <c r="AG16" s="48"/>
      <c r="AH16" s="231"/>
      <c r="AI16" s="232"/>
      <c r="AJ16" s="233"/>
      <c r="AK16" s="225"/>
      <c r="AL16" s="337"/>
      <c r="AM16" s="46" t="s">
        <v>81</v>
      </c>
      <c r="AN16" s="46">
        <v>50</v>
      </c>
      <c r="AO16" s="71">
        <f t="shared" si="13"/>
        <v>16.5</v>
      </c>
      <c r="AP16" s="48"/>
    </row>
    <row r="17" spans="1:42" s="11" customFormat="1" ht="30" customHeight="1">
      <c r="A17" s="350"/>
      <c r="B17" s="337"/>
      <c r="C17" s="46" t="s">
        <v>114</v>
      </c>
      <c r="D17" s="46">
        <v>20</v>
      </c>
      <c r="E17" s="71">
        <f t="shared" si="9"/>
        <v>6.6</v>
      </c>
      <c r="F17" s="48"/>
      <c r="G17" s="57"/>
      <c r="H17" s="65"/>
      <c r="I17" s="66"/>
      <c r="J17" s="67"/>
      <c r="K17" s="337"/>
      <c r="L17" s="46"/>
      <c r="M17" s="46"/>
      <c r="N17" s="46"/>
      <c r="O17" s="48"/>
      <c r="P17" s="337"/>
      <c r="Q17" s="46" t="s">
        <v>106</v>
      </c>
      <c r="R17" s="46">
        <v>40</v>
      </c>
      <c r="S17" s="71">
        <f t="shared" si="11"/>
        <v>13.2</v>
      </c>
      <c r="T17" s="48"/>
      <c r="U17" s="57"/>
      <c r="V17" s="66"/>
      <c r="W17" s="66"/>
      <c r="X17" s="67"/>
      <c r="Y17" s="94"/>
      <c r="Z17" s="90"/>
      <c r="AA17" s="93"/>
      <c r="AB17" s="67"/>
      <c r="AC17" s="337"/>
      <c r="AD17" s="46"/>
      <c r="AE17" s="46"/>
      <c r="AF17" s="46"/>
      <c r="AG17" s="48"/>
      <c r="AH17" s="229"/>
      <c r="AI17" s="234"/>
      <c r="AJ17" s="224"/>
      <c r="AK17" s="227"/>
      <c r="AL17" s="337"/>
      <c r="AM17" s="46" t="s">
        <v>73</v>
      </c>
      <c r="AN17" s="46">
        <v>15</v>
      </c>
      <c r="AO17" s="71">
        <f t="shared" si="13"/>
        <v>4.95</v>
      </c>
      <c r="AP17" s="48"/>
    </row>
    <row r="18" spans="1:42" s="11" customFormat="1" ht="30" customHeight="1">
      <c r="A18" s="350"/>
      <c r="B18" s="337"/>
      <c r="C18" s="46"/>
      <c r="D18" s="46"/>
      <c r="E18" s="46"/>
      <c r="F18" s="48"/>
      <c r="G18" s="57"/>
      <c r="H18" s="65"/>
      <c r="I18" s="66"/>
      <c r="J18" s="67"/>
      <c r="K18" s="337"/>
      <c r="L18" s="46"/>
      <c r="M18" s="46"/>
      <c r="N18" s="46"/>
      <c r="O18" s="48"/>
      <c r="P18" s="337"/>
      <c r="Q18" s="46" t="s">
        <v>98</v>
      </c>
      <c r="R18" s="46">
        <v>1</v>
      </c>
      <c r="S18" s="71">
        <v>1</v>
      </c>
      <c r="T18" s="48"/>
      <c r="U18" s="57"/>
      <c r="V18" s="66"/>
      <c r="W18" s="66"/>
      <c r="X18" s="67"/>
      <c r="Y18" s="88"/>
      <c r="Z18" s="82"/>
      <c r="AA18" s="82"/>
      <c r="AB18" s="67"/>
      <c r="AC18" s="337"/>
      <c r="AD18" s="215"/>
      <c r="AE18" s="46"/>
      <c r="AF18" s="71"/>
      <c r="AG18" s="48"/>
      <c r="AH18" s="235"/>
      <c r="AI18" s="230"/>
      <c r="AJ18" s="224"/>
      <c r="AK18" s="227"/>
      <c r="AL18" s="337"/>
      <c r="AM18" s="215" t="s">
        <v>69</v>
      </c>
      <c r="AN18" s="46">
        <v>9</v>
      </c>
      <c r="AO18" s="71">
        <f t="shared" si="13"/>
        <v>2.97</v>
      </c>
      <c r="AP18" s="48"/>
    </row>
    <row r="19" spans="1:42" s="11" customFormat="1" ht="30" customHeight="1">
      <c r="A19" s="350"/>
      <c r="B19" s="337"/>
      <c r="C19" s="46"/>
      <c r="D19" s="46"/>
      <c r="E19" s="46"/>
      <c r="F19" s="48"/>
      <c r="G19" s="57"/>
      <c r="H19" s="65"/>
      <c r="I19" s="66"/>
      <c r="J19" s="67"/>
      <c r="K19" s="337"/>
      <c r="L19" s="46"/>
      <c r="M19" s="46"/>
      <c r="N19" s="46"/>
      <c r="O19" s="48"/>
      <c r="P19" s="337"/>
      <c r="Q19" s="46"/>
      <c r="R19" s="46"/>
      <c r="S19" s="71"/>
      <c r="T19" s="48"/>
      <c r="U19" s="57"/>
      <c r="V19" s="65"/>
      <c r="W19" s="66"/>
      <c r="X19" s="67"/>
      <c r="Y19" s="97"/>
      <c r="Z19" s="81"/>
      <c r="AA19" s="82"/>
      <c r="AB19" s="78"/>
      <c r="AC19" s="337"/>
      <c r="AD19" s="46"/>
      <c r="AE19" s="46"/>
      <c r="AF19" s="71"/>
      <c r="AG19" s="48"/>
      <c r="AH19" s="236"/>
      <c r="AI19" s="223"/>
      <c r="AJ19" s="224"/>
      <c r="AK19" s="227"/>
      <c r="AL19" s="337"/>
      <c r="AM19" s="46"/>
      <c r="AN19" s="46"/>
      <c r="AO19" s="71"/>
      <c r="AP19" s="48"/>
    </row>
    <row r="20" spans="1:42" s="11" customFormat="1" ht="30" customHeight="1">
      <c r="A20" s="350"/>
      <c r="B20" s="337"/>
      <c r="C20" s="46"/>
      <c r="D20" s="46"/>
      <c r="E20" s="46"/>
      <c r="F20" s="48"/>
      <c r="G20" s="42"/>
      <c r="H20" s="66"/>
      <c r="I20" s="66"/>
      <c r="J20" s="67"/>
      <c r="K20" s="337"/>
      <c r="L20" s="46"/>
      <c r="M20" s="46"/>
      <c r="N20" s="46"/>
      <c r="O20" s="48"/>
      <c r="P20" s="337"/>
      <c r="Q20" s="46"/>
      <c r="R20" s="46"/>
      <c r="S20" s="46"/>
      <c r="T20" s="48"/>
      <c r="U20" s="42"/>
      <c r="V20" s="66"/>
      <c r="W20" s="66"/>
      <c r="X20" s="67"/>
      <c r="Y20" s="49"/>
      <c r="Z20" s="82"/>
      <c r="AA20" s="82"/>
      <c r="AB20" s="78"/>
      <c r="AC20" s="337"/>
      <c r="AD20" s="46"/>
      <c r="AE20" s="46"/>
      <c r="AF20" s="71"/>
      <c r="AG20" s="48"/>
      <c r="AH20" s="229"/>
      <c r="AI20" s="234"/>
      <c r="AJ20" s="224"/>
      <c r="AK20" s="228"/>
      <c r="AL20" s="337"/>
      <c r="AM20" s="46"/>
      <c r="AN20" s="46"/>
      <c r="AO20" s="71"/>
      <c r="AP20" s="48"/>
    </row>
    <row r="21" spans="1:42" s="11" customFormat="1" ht="30" customHeight="1">
      <c r="A21" s="349" t="s">
        <v>33</v>
      </c>
      <c r="B21" s="331" t="str">
        <f>萬新月菜單!F18</f>
        <v>炒小白菜</v>
      </c>
      <c r="C21" s="46" t="s">
        <v>92</v>
      </c>
      <c r="D21" s="46">
        <v>100</v>
      </c>
      <c r="E21" s="71">
        <f t="shared" ref="E21" si="14">D21*330/1000</f>
        <v>33</v>
      </c>
      <c r="F21" s="48"/>
      <c r="G21" s="100"/>
      <c r="H21" s="101"/>
      <c r="I21" s="66"/>
      <c r="J21" s="67"/>
      <c r="K21" s="331" t="str">
        <f>萬新月菜單!F19</f>
        <v>炒空心菜</v>
      </c>
      <c r="L21" s="47" t="s">
        <v>239</v>
      </c>
      <c r="M21" s="46">
        <v>100</v>
      </c>
      <c r="N21" s="71">
        <f t="shared" ref="N21" si="15">M21*330/1000</f>
        <v>33</v>
      </c>
      <c r="O21" s="48"/>
      <c r="P21" s="331" t="str">
        <f>萬新月菜單!F20</f>
        <v>炒青江菜</v>
      </c>
      <c r="Q21" s="46" t="s">
        <v>34</v>
      </c>
      <c r="R21" s="46">
        <v>100</v>
      </c>
      <c r="S21" s="71">
        <f t="shared" ref="S21" si="16">R21*330/1000</f>
        <v>33</v>
      </c>
      <c r="T21" s="48"/>
      <c r="U21" s="57"/>
      <c r="V21" s="65"/>
      <c r="W21" s="66"/>
      <c r="X21" s="67"/>
      <c r="Y21" s="102"/>
      <c r="Z21" s="103"/>
      <c r="AA21" s="82"/>
      <c r="AB21" s="104"/>
      <c r="AC21" s="331" t="str">
        <f>萬新月菜單!F21</f>
        <v>有機蔬菜</v>
      </c>
      <c r="AD21" s="319" t="s">
        <v>76</v>
      </c>
      <c r="AE21" s="46">
        <v>100</v>
      </c>
      <c r="AF21" s="71">
        <f t="shared" ref="AF21" si="17">AE21*330/1000</f>
        <v>33</v>
      </c>
      <c r="AG21" s="48"/>
      <c r="AH21" s="238"/>
      <c r="AI21" s="239"/>
      <c r="AJ21" s="224"/>
      <c r="AK21" s="240"/>
      <c r="AL21" s="331" t="str">
        <f>萬新月菜單!F22</f>
        <v>有機蔬菜</v>
      </c>
      <c r="AM21" s="319" t="s">
        <v>76</v>
      </c>
      <c r="AN21" s="46">
        <v>100</v>
      </c>
      <c r="AO21" s="71">
        <f t="shared" ref="AO21" si="18">AN21*330/1000</f>
        <v>33</v>
      </c>
      <c r="AP21" s="48"/>
    </row>
    <row r="22" spans="1:42" s="11" customFormat="1" ht="30" customHeight="1">
      <c r="A22" s="350"/>
      <c r="B22" s="332"/>
      <c r="C22" s="46"/>
      <c r="D22" s="46"/>
      <c r="E22" s="46"/>
      <c r="F22" s="48"/>
      <c r="G22" s="100"/>
      <c r="H22" s="101"/>
      <c r="I22" s="66"/>
      <c r="J22" s="67"/>
      <c r="K22" s="332"/>
      <c r="L22" s="47"/>
      <c r="M22" s="46"/>
      <c r="N22" s="46"/>
      <c r="O22" s="48"/>
      <c r="P22" s="332"/>
      <c r="Q22" s="47"/>
      <c r="R22" s="46"/>
      <c r="S22" s="46"/>
      <c r="T22" s="48"/>
      <c r="U22" s="57"/>
      <c r="V22" s="65"/>
      <c r="W22" s="66"/>
      <c r="X22" s="67"/>
      <c r="Y22" s="102"/>
      <c r="Z22" s="103"/>
      <c r="AA22" s="82"/>
      <c r="AB22" s="104"/>
      <c r="AC22" s="332"/>
      <c r="AD22" s="46"/>
      <c r="AE22" s="46"/>
      <c r="AF22" s="46"/>
      <c r="AG22" s="48"/>
      <c r="AH22" s="238"/>
      <c r="AI22" s="239"/>
      <c r="AJ22" s="224"/>
      <c r="AK22" s="240"/>
      <c r="AL22" s="332"/>
      <c r="AM22" s="46"/>
      <c r="AN22" s="46"/>
      <c r="AO22" s="46"/>
      <c r="AP22" s="48"/>
    </row>
    <row r="23" spans="1:42" s="11" customFormat="1" ht="30" customHeight="1">
      <c r="A23" s="350"/>
      <c r="B23" s="332"/>
      <c r="C23" s="46"/>
      <c r="D23" s="46"/>
      <c r="E23" s="46"/>
      <c r="F23" s="48"/>
      <c r="G23" s="57"/>
      <c r="H23" s="65"/>
      <c r="I23" s="66"/>
      <c r="J23" s="67"/>
      <c r="K23" s="332"/>
      <c r="L23" s="46"/>
      <c r="M23" s="46"/>
      <c r="N23" s="46"/>
      <c r="O23" s="48"/>
      <c r="P23" s="332"/>
      <c r="Q23" s="46"/>
      <c r="R23" s="46"/>
      <c r="S23" s="46"/>
      <c r="T23" s="48"/>
      <c r="U23" s="57"/>
      <c r="V23" s="65"/>
      <c r="W23" s="66"/>
      <c r="X23" s="67"/>
      <c r="Y23" s="88"/>
      <c r="Z23" s="81"/>
      <c r="AA23" s="82"/>
      <c r="AB23" s="78"/>
      <c r="AC23" s="332"/>
      <c r="AD23" s="46"/>
      <c r="AE23" s="46"/>
      <c r="AF23" s="46"/>
      <c r="AG23" s="48"/>
      <c r="AH23" s="229"/>
      <c r="AI23" s="230"/>
      <c r="AJ23" s="224"/>
      <c r="AK23" s="225"/>
      <c r="AL23" s="332"/>
      <c r="AM23" s="46"/>
      <c r="AN23" s="46"/>
      <c r="AO23" s="46"/>
      <c r="AP23" s="48"/>
    </row>
    <row r="24" spans="1:42" s="11" customFormat="1" ht="30" customHeight="1">
      <c r="A24" s="352"/>
      <c r="B24" s="333"/>
      <c r="C24" s="46"/>
      <c r="D24" s="46"/>
      <c r="E24" s="46"/>
      <c r="F24" s="48"/>
      <c r="G24" s="73"/>
      <c r="H24" s="65"/>
      <c r="I24" s="66"/>
      <c r="J24" s="67"/>
      <c r="K24" s="333"/>
      <c r="L24" s="46"/>
      <c r="M24" s="46"/>
      <c r="N24" s="46"/>
      <c r="O24" s="48"/>
      <c r="P24" s="333"/>
      <c r="Q24" s="46"/>
      <c r="R24" s="46"/>
      <c r="S24" s="71"/>
      <c r="T24" s="48"/>
      <c r="U24" s="57"/>
      <c r="V24" s="66"/>
      <c r="W24" s="66"/>
      <c r="X24" s="67"/>
      <c r="Y24" s="88"/>
      <c r="Z24" s="82"/>
      <c r="AA24" s="82"/>
      <c r="AB24" s="67"/>
      <c r="AC24" s="333"/>
      <c r="AD24" s="46"/>
      <c r="AE24" s="46"/>
      <c r="AF24" s="71"/>
      <c r="AG24" s="48"/>
      <c r="AH24" s="49"/>
      <c r="AI24" s="50"/>
      <c r="AJ24" s="233"/>
      <c r="AK24" s="225"/>
      <c r="AL24" s="333"/>
      <c r="AM24" s="46"/>
      <c r="AN24" s="46"/>
      <c r="AO24" s="46"/>
      <c r="AP24" s="48"/>
    </row>
    <row r="25" spans="1:42" s="11" customFormat="1" ht="30" customHeight="1">
      <c r="A25" s="349" t="s">
        <v>35</v>
      </c>
      <c r="B25" s="336" t="str">
        <f>萬新月菜單!G18</f>
        <v>酸 辣 湯</v>
      </c>
      <c r="C25" s="46" t="s">
        <v>79</v>
      </c>
      <c r="D25" s="46">
        <v>15</v>
      </c>
      <c r="E25" s="71">
        <f t="shared" ref="E25:E26" si="19">D25*330/1000</f>
        <v>4.95</v>
      </c>
      <c r="F25" s="48"/>
      <c r="G25" s="109"/>
      <c r="H25" s="101"/>
      <c r="I25" s="66"/>
      <c r="J25" s="67"/>
      <c r="K25" s="336" t="str">
        <f>萬新月菜單!G19</f>
        <v>大白菜湯</v>
      </c>
      <c r="L25" s="46" t="s">
        <v>190</v>
      </c>
      <c r="M25" s="46">
        <v>30</v>
      </c>
      <c r="N25" s="71">
        <f t="shared" ref="N25" si="20">M25*330/1000</f>
        <v>9.9</v>
      </c>
      <c r="O25" s="48"/>
      <c r="P25" s="336" t="str">
        <f>萬新月菜單!G20</f>
        <v>扁蒲大骨</v>
      </c>
      <c r="Q25" s="46" t="s">
        <v>99</v>
      </c>
      <c r="R25" s="46">
        <v>30</v>
      </c>
      <c r="S25" s="71">
        <f t="shared" ref="S25" si="21">R25*330/1000</f>
        <v>9.9</v>
      </c>
      <c r="T25" s="48"/>
      <c r="U25" s="57"/>
      <c r="V25" s="74"/>
      <c r="W25" s="66"/>
      <c r="X25" s="67"/>
      <c r="Y25" s="57"/>
      <c r="Z25" s="81"/>
      <c r="AA25" s="82"/>
      <c r="AB25" s="78"/>
      <c r="AC25" s="336" t="str">
        <f>萬新月菜單!G21</f>
        <v>鮮蔬冬粉</v>
      </c>
      <c r="AD25" s="46" t="s">
        <v>92</v>
      </c>
      <c r="AE25" s="46">
        <v>25</v>
      </c>
      <c r="AF25" s="71">
        <f t="shared" ref="AF25:AF26" si="22">AE25*330/1000</f>
        <v>8.25</v>
      </c>
      <c r="AG25" s="48"/>
      <c r="AH25" s="229"/>
      <c r="AI25" s="230"/>
      <c r="AJ25" s="224"/>
      <c r="AK25" s="227"/>
      <c r="AL25" s="336" t="str">
        <f>萬新月菜單!G22</f>
        <v>桂圓銀耳甜湯</v>
      </c>
      <c r="AM25" s="46" t="s">
        <v>210</v>
      </c>
      <c r="AN25" s="46">
        <v>1</v>
      </c>
      <c r="AO25" s="46">
        <v>1</v>
      </c>
      <c r="AP25" s="48"/>
    </row>
    <row r="26" spans="1:42" s="11" customFormat="1" ht="30" customHeight="1">
      <c r="A26" s="350"/>
      <c r="B26" s="337"/>
      <c r="C26" s="46" t="s">
        <v>68</v>
      </c>
      <c r="D26" s="46">
        <v>30</v>
      </c>
      <c r="E26" s="71">
        <f t="shared" si="19"/>
        <v>9.9</v>
      </c>
      <c r="F26" s="48"/>
      <c r="G26" s="57"/>
      <c r="H26" s="65"/>
      <c r="I26" s="66"/>
      <c r="J26" s="67"/>
      <c r="K26" s="337"/>
      <c r="L26" s="46"/>
      <c r="M26" s="46"/>
      <c r="N26" s="46"/>
      <c r="O26" s="48"/>
      <c r="P26" s="337"/>
      <c r="Q26" s="46"/>
      <c r="R26" s="46"/>
      <c r="S26" s="46"/>
      <c r="T26" s="48"/>
      <c r="U26" s="57"/>
      <c r="V26" s="74"/>
      <c r="W26" s="66"/>
      <c r="X26" s="67"/>
      <c r="Y26" s="57"/>
      <c r="Z26" s="90"/>
      <c r="AA26" s="82"/>
      <c r="AB26" s="78"/>
      <c r="AC26" s="337"/>
      <c r="AD26" s="46" t="s">
        <v>60</v>
      </c>
      <c r="AE26" s="46">
        <v>5</v>
      </c>
      <c r="AF26" s="71">
        <f t="shared" si="22"/>
        <v>1.65</v>
      </c>
      <c r="AG26" s="48"/>
      <c r="AH26" s="229"/>
      <c r="AI26" s="223"/>
      <c r="AJ26" s="234"/>
      <c r="AK26" s="227"/>
      <c r="AL26" s="337"/>
      <c r="AM26" s="46" t="s">
        <v>211</v>
      </c>
      <c r="AN26" s="46">
        <v>1</v>
      </c>
      <c r="AO26" s="46">
        <v>1</v>
      </c>
      <c r="AP26" s="48"/>
    </row>
    <row r="27" spans="1:42" s="11" customFormat="1" ht="30" customHeight="1">
      <c r="A27" s="350"/>
      <c r="B27" s="337"/>
      <c r="C27" s="46" t="s">
        <v>61</v>
      </c>
      <c r="D27" s="46">
        <v>1</v>
      </c>
      <c r="E27" s="46">
        <v>1</v>
      </c>
      <c r="F27" s="48"/>
      <c r="G27" s="73"/>
      <c r="H27" s="66"/>
      <c r="I27" s="66"/>
      <c r="J27" s="67"/>
      <c r="K27" s="337"/>
      <c r="L27" s="46"/>
      <c r="M27" s="46"/>
      <c r="N27" s="71"/>
      <c r="O27" s="48"/>
      <c r="P27" s="337"/>
      <c r="Q27" s="46"/>
      <c r="R27" s="46"/>
      <c r="S27" s="71"/>
      <c r="T27" s="48"/>
      <c r="U27" s="57"/>
      <c r="V27" s="66"/>
      <c r="W27" s="66"/>
      <c r="X27" s="67"/>
      <c r="Y27" s="88"/>
      <c r="Z27" s="81"/>
      <c r="AA27" s="82"/>
      <c r="AB27" s="78"/>
      <c r="AC27" s="337"/>
      <c r="AD27" s="46"/>
      <c r="AE27" s="46"/>
      <c r="AF27" s="46"/>
      <c r="AG27" s="48"/>
      <c r="AH27" s="229"/>
      <c r="AI27" s="230"/>
      <c r="AJ27" s="224"/>
      <c r="AK27" s="225"/>
      <c r="AL27" s="337"/>
      <c r="AM27" s="46" t="s">
        <v>174</v>
      </c>
      <c r="AN27" s="46">
        <v>15</v>
      </c>
      <c r="AO27" s="71">
        <f t="shared" ref="AO27" si="23">AN27*330/1000</f>
        <v>4.95</v>
      </c>
      <c r="AP27" s="48"/>
    </row>
    <row r="28" spans="1:42" s="11" customFormat="1" ht="30" customHeight="1">
      <c r="A28" s="350"/>
      <c r="B28" s="337"/>
      <c r="C28" s="46" t="s">
        <v>73</v>
      </c>
      <c r="D28" s="46">
        <v>5</v>
      </c>
      <c r="E28" s="71">
        <f t="shared" ref="E28:E29" si="24">D28*330/1000</f>
        <v>1.65</v>
      </c>
      <c r="F28" s="48"/>
      <c r="G28" s="73"/>
      <c r="H28" s="66"/>
      <c r="I28" s="66"/>
      <c r="J28" s="67"/>
      <c r="K28" s="337"/>
      <c r="L28" s="46"/>
      <c r="M28" s="46"/>
      <c r="N28" s="71"/>
      <c r="O28" s="111"/>
      <c r="P28" s="337"/>
      <c r="Q28" s="46"/>
      <c r="R28" s="46"/>
      <c r="S28" s="71"/>
      <c r="T28" s="111"/>
      <c r="U28" s="112"/>
      <c r="V28" s="113"/>
      <c r="W28" s="114"/>
      <c r="X28" s="115"/>
      <c r="Y28" s="88"/>
      <c r="Z28" s="81"/>
      <c r="AA28" s="82"/>
      <c r="AB28" s="67"/>
      <c r="AC28" s="337"/>
      <c r="AD28" s="46"/>
      <c r="AE28" s="46"/>
      <c r="AF28" s="46"/>
      <c r="AG28" s="48"/>
      <c r="AH28" s="229"/>
      <c r="AI28" s="230"/>
      <c r="AJ28" s="234"/>
      <c r="AK28" s="225"/>
      <c r="AL28" s="337"/>
      <c r="AM28" s="46"/>
      <c r="AN28" s="46"/>
      <c r="AO28" s="46"/>
      <c r="AP28" s="48"/>
    </row>
    <row r="29" spans="1:42" s="11" customFormat="1" ht="30" customHeight="1">
      <c r="A29" s="350"/>
      <c r="B29" s="337"/>
      <c r="C29" s="216" t="s">
        <v>36</v>
      </c>
      <c r="D29" s="216">
        <v>10</v>
      </c>
      <c r="E29" s="71">
        <f t="shared" si="24"/>
        <v>3.3</v>
      </c>
      <c r="F29" s="111"/>
      <c r="G29" s="112"/>
      <c r="H29" s="116"/>
      <c r="I29" s="117"/>
      <c r="J29" s="115"/>
      <c r="K29" s="337"/>
      <c r="L29" s="216"/>
      <c r="M29" s="216"/>
      <c r="N29" s="119"/>
      <c r="O29" s="111"/>
      <c r="P29" s="337"/>
      <c r="Q29" s="216"/>
      <c r="R29" s="216"/>
      <c r="S29" s="119"/>
      <c r="T29" s="111"/>
      <c r="U29" s="112"/>
      <c r="V29" s="116"/>
      <c r="W29" s="117"/>
      <c r="X29" s="115"/>
      <c r="Y29" s="120"/>
      <c r="Z29" s="121"/>
      <c r="AA29" s="122"/>
      <c r="AB29" s="123"/>
      <c r="AC29" s="337"/>
      <c r="AD29" s="216"/>
      <c r="AE29" s="216"/>
      <c r="AF29" s="216"/>
      <c r="AG29" s="111"/>
      <c r="AH29" s="243"/>
      <c r="AI29" s="244"/>
      <c r="AJ29" s="245"/>
      <c r="AK29" s="246"/>
      <c r="AL29" s="337"/>
      <c r="AM29" s="216"/>
      <c r="AN29" s="216"/>
      <c r="AO29" s="216"/>
      <c r="AP29" s="111"/>
    </row>
    <row r="30" spans="1:42" s="11" customFormat="1" ht="30" customHeight="1">
      <c r="A30" s="124" t="s">
        <v>37</v>
      </c>
      <c r="B30" s="125"/>
      <c r="C30" s="46"/>
      <c r="D30" s="46"/>
      <c r="E30" s="71"/>
      <c r="F30" s="48"/>
      <c r="G30" s="57"/>
      <c r="H30" s="65"/>
      <c r="I30" s="66"/>
      <c r="J30" s="67"/>
      <c r="K30" s="217" t="s">
        <v>37</v>
      </c>
      <c r="L30" s="46" t="s">
        <v>6</v>
      </c>
      <c r="M30" s="46"/>
      <c r="N30" s="71"/>
      <c r="O30" s="48"/>
      <c r="P30" s="217"/>
      <c r="Q30" s="46"/>
      <c r="R30" s="46"/>
      <c r="S30" s="71"/>
      <c r="T30" s="48"/>
      <c r="U30" s="57">
        <v>1</v>
      </c>
      <c r="V30" s="65"/>
      <c r="W30" s="66"/>
      <c r="X30" s="67"/>
      <c r="Y30" s="88"/>
      <c r="Z30" s="81"/>
      <c r="AA30" s="82"/>
      <c r="AB30" s="78"/>
      <c r="AC30" s="217"/>
      <c r="AD30" s="46"/>
      <c r="AE30" s="46"/>
      <c r="AF30" s="71"/>
      <c r="AG30" s="48"/>
      <c r="AH30" s="229">
        <v>1</v>
      </c>
      <c r="AI30" s="230"/>
      <c r="AJ30" s="234"/>
      <c r="AK30" s="227"/>
      <c r="AL30" s="217"/>
      <c r="AM30" s="46"/>
      <c r="AN30" s="46"/>
      <c r="AO30" s="71"/>
      <c r="AP30" s="48"/>
    </row>
    <row r="31" spans="1:42" s="11" customFormat="1" ht="30" customHeight="1" thickBot="1">
      <c r="A31" s="126" t="s">
        <v>182</v>
      </c>
      <c r="B31" s="130"/>
      <c r="C31" s="131"/>
      <c r="D31" s="135"/>
      <c r="E31" s="133"/>
      <c r="F31" s="134"/>
      <c r="G31" s="127"/>
      <c r="H31" s="128"/>
      <c r="I31" s="128"/>
      <c r="J31" s="129"/>
      <c r="K31" s="218"/>
      <c r="L31" s="131"/>
      <c r="M31" s="131"/>
      <c r="N31" s="133"/>
      <c r="O31" s="134"/>
      <c r="P31" s="130"/>
      <c r="Q31" s="131"/>
      <c r="R31" s="132"/>
      <c r="S31" s="133"/>
      <c r="T31" s="134"/>
      <c r="U31" s="127">
        <v>1</v>
      </c>
      <c r="V31" s="128"/>
      <c r="W31" s="128"/>
      <c r="X31" s="129"/>
      <c r="Y31" s="137"/>
      <c r="Z31" s="138"/>
      <c r="AA31" s="138"/>
      <c r="AB31" s="139"/>
      <c r="AC31" s="218" t="s">
        <v>187</v>
      </c>
      <c r="AD31" s="131" t="s">
        <v>135</v>
      </c>
      <c r="AE31" s="131" t="s">
        <v>189</v>
      </c>
      <c r="AF31" s="136"/>
      <c r="AG31" s="134"/>
      <c r="AH31" s="247"/>
      <c r="AI31" s="248"/>
      <c r="AJ31" s="248"/>
      <c r="AK31" s="249"/>
      <c r="AL31" s="130"/>
      <c r="AM31" s="131"/>
      <c r="AN31" s="135"/>
      <c r="AO31" s="136"/>
      <c r="AP31" s="134"/>
    </row>
    <row r="32" spans="1:42" s="11" customFormat="1" ht="30" customHeight="1">
      <c r="A32" s="345" t="s">
        <v>38</v>
      </c>
      <c r="B32" s="347" t="s">
        <v>142</v>
      </c>
      <c r="C32" s="348"/>
      <c r="D32" s="219">
        <v>5.5</v>
      </c>
      <c r="E32" s="250"/>
      <c r="F32" s="251"/>
      <c r="G32" s="142"/>
      <c r="H32" s="143"/>
      <c r="I32" s="144"/>
      <c r="J32" s="145"/>
      <c r="K32" s="347" t="s">
        <v>142</v>
      </c>
      <c r="L32" s="348"/>
      <c r="M32" s="219">
        <v>5.5</v>
      </c>
      <c r="N32" s="252"/>
      <c r="O32" s="251"/>
      <c r="P32" s="347" t="s">
        <v>142</v>
      </c>
      <c r="Q32" s="348"/>
      <c r="R32" s="219">
        <v>5.5</v>
      </c>
      <c r="S32" s="252"/>
      <c r="T32" s="251"/>
      <c r="U32" s="148"/>
      <c r="V32" s="149"/>
      <c r="W32" s="150"/>
      <c r="X32" s="151"/>
      <c r="Y32" s="142"/>
      <c r="Z32" s="143"/>
      <c r="AA32" s="144"/>
      <c r="AB32" s="145"/>
      <c r="AC32" s="347" t="s">
        <v>142</v>
      </c>
      <c r="AD32" s="348"/>
      <c r="AE32" s="219">
        <v>5.8</v>
      </c>
      <c r="AF32" s="253"/>
      <c r="AG32" s="251"/>
      <c r="AH32" s="148"/>
      <c r="AI32" s="149"/>
      <c r="AJ32" s="150"/>
      <c r="AK32" s="151"/>
      <c r="AL32" s="347" t="s">
        <v>142</v>
      </c>
      <c r="AM32" s="348"/>
      <c r="AN32" s="219">
        <v>5.5</v>
      </c>
      <c r="AO32" s="253"/>
      <c r="AP32" s="251"/>
    </row>
    <row r="33" spans="1:42" s="11" customFormat="1" ht="30" customHeight="1">
      <c r="A33" s="345"/>
      <c r="B33" s="125" t="s">
        <v>40</v>
      </c>
      <c r="C33" s="75"/>
      <c r="D33" s="46">
        <v>3</v>
      </c>
      <c r="E33" s="60"/>
      <c r="F33" s="255"/>
      <c r="G33" s="100"/>
      <c r="H33" s="101"/>
      <c r="I33" s="101"/>
      <c r="J33" s="158"/>
      <c r="K33" s="125" t="s">
        <v>40</v>
      </c>
      <c r="L33" s="75"/>
      <c r="M33" s="46">
        <v>3</v>
      </c>
      <c r="N33" s="256"/>
      <c r="O33" s="255"/>
      <c r="P33" s="125" t="s">
        <v>40</v>
      </c>
      <c r="Q33" s="75"/>
      <c r="R33" s="46">
        <v>3</v>
      </c>
      <c r="S33" s="256"/>
      <c r="T33" s="255"/>
      <c r="U33" s="42"/>
      <c r="V33" s="43"/>
      <c r="W33" s="43"/>
      <c r="X33" s="44"/>
      <c r="Y33" s="100"/>
      <c r="Z33" s="101"/>
      <c r="AA33" s="101"/>
      <c r="AB33" s="158"/>
      <c r="AC33" s="125" t="s">
        <v>40</v>
      </c>
      <c r="AD33" s="75"/>
      <c r="AE33" s="46">
        <v>3</v>
      </c>
      <c r="AF33" s="241"/>
      <c r="AG33" s="255"/>
      <c r="AH33" s="42"/>
      <c r="AI33" s="43"/>
      <c r="AJ33" s="43"/>
      <c r="AK33" s="44"/>
      <c r="AL33" s="125" t="s">
        <v>40</v>
      </c>
      <c r="AM33" s="75"/>
      <c r="AN33" s="46">
        <v>3</v>
      </c>
      <c r="AO33" s="241"/>
      <c r="AP33" s="255"/>
    </row>
    <row r="34" spans="1:42" s="16" customFormat="1" ht="30" customHeight="1">
      <c r="A34" s="345"/>
      <c r="B34" s="340" t="s">
        <v>41</v>
      </c>
      <c r="C34" s="341"/>
      <c r="D34" s="46">
        <v>2.2999999999999998</v>
      </c>
      <c r="E34" s="60"/>
      <c r="F34" s="255"/>
      <c r="G34" s="100"/>
      <c r="H34" s="101"/>
      <c r="I34" s="101"/>
      <c r="J34" s="158"/>
      <c r="K34" s="340" t="s">
        <v>41</v>
      </c>
      <c r="L34" s="341"/>
      <c r="M34" s="46">
        <v>2.5</v>
      </c>
      <c r="N34" s="256"/>
      <c r="O34" s="255"/>
      <c r="P34" s="340" t="s">
        <v>41</v>
      </c>
      <c r="Q34" s="341"/>
      <c r="R34" s="46">
        <v>1.7</v>
      </c>
      <c r="S34" s="256"/>
      <c r="T34" s="255"/>
      <c r="U34" s="42"/>
      <c r="V34" s="43"/>
      <c r="W34" s="43"/>
      <c r="X34" s="44"/>
      <c r="Y34" s="100"/>
      <c r="Z34" s="101"/>
      <c r="AA34" s="101"/>
      <c r="AB34" s="158"/>
      <c r="AC34" s="340" t="s">
        <v>41</v>
      </c>
      <c r="AD34" s="341"/>
      <c r="AE34" s="46">
        <v>1.7</v>
      </c>
      <c r="AF34" s="241"/>
      <c r="AG34" s="255"/>
      <c r="AH34" s="42"/>
      <c r="AI34" s="43"/>
      <c r="AJ34" s="43"/>
      <c r="AK34" s="44"/>
      <c r="AL34" s="340" t="s">
        <v>41</v>
      </c>
      <c r="AM34" s="341"/>
      <c r="AN34" s="46">
        <v>1.7</v>
      </c>
      <c r="AO34" s="241"/>
      <c r="AP34" s="255"/>
    </row>
    <row r="35" spans="1:42" s="16" customFormat="1" ht="30" customHeight="1">
      <c r="A35" s="345"/>
      <c r="B35" s="340" t="s">
        <v>143</v>
      </c>
      <c r="C35" s="341"/>
      <c r="D35" s="46">
        <v>0</v>
      </c>
      <c r="E35" s="60"/>
      <c r="F35" s="255"/>
      <c r="G35" s="88"/>
      <c r="H35" s="81"/>
      <c r="I35" s="81"/>
      <c r="J35" s="85"/>
      <c r="K35" s="340" t="s">
        <v>143</v>
      </c>
      <c r="L35" s="341"/>
      <c r="M35" s="46">
        <v>0</v>
      </c>
      <c r="N35" s="256"/>
      <c r="O35" s="255"/>
      <c r="P35" s="340" t="s">
        <v>143</v>
      </c>
      <c r="Q35" s="341"/>
      <c r="R35" s="46">
        <v>0</v>
      </c>
      <c r="S35" s="256"/>
      <c r="T35" s="255"/>
      <c r="U35" s="229"/>
      <c r="V35" s="230"/>
      <c r="W35" s="230"/>
      <c r="X35" s="228"/>
      <c r="Y35" s="88"/>
      <c r="Z35" s="81"/>
      <c r="AA35" s="81"/>
      <c r="AB35" s="85"/>
      <c r="AC35" s="340" t="s">
        <v>143</v>
      </c>
      <c r="AD35" s="341"/>
      <c r="AE35" s="46">
        <v>0.8</v>
      </c>
      <c r="AF35" s="59"/>
      <c r="AG35" s="255"/>
      <c r="AH35" s="229"/>
      <c r="AI35" s="230"/>
      <c r="AJ35" s="230"/>
      <c r="AK35" s="228"/>
      <c r="AL35" s="340" t="s">
        <v>143</v>
      </c>
      <c r="AM35" s="341"/>
      <c r="AN35" s="46">
        <v>0</v>
      </c>
      <c r="AO35" s="59"/>
      <c r="AP35" s="255"/>
    </row>
    <row r="36" spans="1:42" s="16" customFormat="1" ht="30" customHeight="1">
      <c r="A36" s="345"/>
      <c r="B36" s="340" t="s">
        <v>43</v>
      </c>
      <c r="C36" s="341"/>
      <c r="D36" s="46">
        <v>0</v>
      </c>
      <c r="E36" s="60"/>
      <c r="F36" s="255"/>
      <c r="G36" s="100"/>
      <c r="H36" s="101"/>
      <c r="I36" s="101"/>
      <c r="J36" s="158"/>
      <c r="K36" s="340" t="s">
        <v>43</v>
      </c>
      <c r="L36" s="341"/>
      <c r="M36" s="46">
        <v>1</v>
      </c>
      <c r="N36" s="256"/>
      <c r="O36" s="255"/>
      <c r="P36" s="340" t="s">
        <v>43</v>
      </c>
      <c r="Q36" s="341"/>
      <c r="R36" s="46">
        <v>0</v>
      </c>
      <c r="S36" s="256"/>
      <c r="T36" s="255"/>
      <c r="U36" s="42"/>
      <c r="V36" s="43"/>
      <c r="W36" s="43"/>
      <c r="X36" s="44"/>
      <c r="Y36" s="100"/>
      <c r="Z36" s="101"/>
      <c r="AA36" s="101"/>
      <c r="AB36" s="158"/>
      <c r="AC36" s="340" t="s">
        <v>43</v>
      </c>
      <c r="AD36" s="341"/>
      <c r="AE36" s="46">
        <v>0</v>
      </c>
      <c r="AF36" s="59"/>
      <c r="AG36" s="255"/>
      <c r="AH36" s="42"/>
      <c r="AI36" s="43"/>
      <c r="AJ36" s="43"/>
      <c r="AK36" s="44"/>
      <c r="AL36" s="340" t="s">
        <v>43</v>
      </c>
      <c r="AM36" s="341"/>
      <c r="AN36" s="46">
        <v>0</v>
      </c>
      <c r="AO36" s="59"/>
      <c r="AP36" s="255"/>
    </row>
    <row r="37" spans="1:42" s="15" customFormat="1" ht="30" customHeight="1">
      <c r="A37" s="345"/>
      <c r="B37" s="340" t="s">
        <v>144</v>
      </c>
      <c r="C37" s="341"/>
      <c r="D37" s="46">
        <v>2.5</v>
      </c>
      <c r="E37" s="60"/>
      <c r="F37" s="255"/>
      <c r="G37" s="100"/>
      <c r="H37" s="101"/>
      <c r="I37" s="101"/>
      <c r="J37" s="158"/>
      <c r="K37" s="340" t="s">
        <v>144</v>
      </c>
      <c r="L37" s="341"/>
      <c r="M37" s="46">
        <v>2.6</v>
      </c>
      <c r="N37" s="256"/>
      <c r="O37" s="255"/>
      <c r="P37" s="340" t="s">
        <v>144</v>
      </c>
      <c r="Q37" s="341"/>
      <c r="R37" s="46">
        <v>3</v>
      </c>
      <c r="S37" s="256"/>
      <c r="T37" s="255"/>
      <c r="U37" s="42"/>
      <c r="V37" s="43"/>
      <c r="W37" s="43"/>
      <c r="X37" s="44"/>
      <c r="Y37" s="100"/>
      <c r="Z37" s="101"/>
      <c r="AA37" s="101"/>
      <c r="AB37" s="158"/>
      <c r="AC37" s="340" t="s">
        <v>144</v>
      </c>
      <c r="AD37" s="341"/>
      <c r="AE37" s="46">
        <v>3.1</v>
      </c>
      <c r="AF37" s="241"/>
      <c r="AG37" s="255"/>
      <c r="AH37" s="42"/>
      <c r="AI37" s="43"/>
      <c r="AJ37" s="43"/>
      <c r="AK37" s="44"/>
      <c r="AL37" s="340" t="s">
        <v>144</v>
      </c>
      <c r="AM37" s="341"/>
      <c r="AN37" s="46">
        <v>2.6</v>
      </c>
      <c r="AO37" s="241"/>
      <c r="AP37" s="255"/>
    </row>
    <row r="38" spans="1:42" s="174" customFormat="1" ht="30" customHeight="1">
      <c r="A38" s="345"/>
      <c r="B38" s="340" t="s">
        <v>173</v>
      </c>
      <c r="C38" s="341"/>
      <c r="D38" s="216">
        <v>0</v>
      </c>
      <c r="E38" s="119"/>
      <c r="F38" s="316"/>
      <c r="G38" s="305"/>
      <c r="H38" s="306"/>
      <c r="I38" s="306"/>
      <c r="J38" s="309"/>
      <c r="K38" s="340" t="s">
        <v>173</v>
      </c>
      <c r="L38" s="341"/>
      <c r="M38" s="216">
        <v>0</v>
      </c>
      <c r="N38" s="304"/>
      <c r="O38" s="316"/>
      <c r="P38" s="340" t="s">
        <v>173</v>
      </c>
      <c r="Q38" s="341"/>
      <c r="R38" s="216">
        <v>0</v>
      </c>
      <c r="S38" s="304"/>
      <c r="T38" s="316"/>
      <c r="U38" s="311"/>
      <c r="V38" s="312"/>
      <c r="W38" s="312"/>
      <c r="X38" s="313"/>
      <c r="Y38" s="100"/>
      <c r="Z38" s="101"/>
      <c r="AA38" s="101"/>
      <c r="AB38" s="158"/>
      <c r="AC38" s="340" t="s">
        <v>173</v>
      </c>
      <c r="AD38" s="341"/>
      <c r="AE38" s="216">
        <v>0</v>
      </c>
      <c r="AF38" s="317"/>
      <c r="AG38" s="316"/>
      <c r="AH38" s="42"/>
      <c r="AI38" s="43"/>
      <c r="AJ38" s="43"/>
      <c r="AK38" s="44"/>
      <c r="AL38" s="340" t="s">
        <v>173</v>
      </c>
      <c r="AM38" s="341"/>
      <c r="AN38" s="216">
        <v>0</v>
      </c>
      <c r="AO38" s="317"/>
      <c r="AP38" s="316"/>
    </row>
    <row r="39" spans="1:42" s="15" customFormat="1" ht="30" customHeight="1" thickBot="1">
      <c r="A39" s="346"/>
      <c r="B39" s="342" t="s">
        <v>44</v>
      </c>
      <c r="C39" s="343"/>
      <c r="D39" s="179">
        <f>D32*70+D33*45+D34*25+D35*150+D36*60+D37*75</f>
        <v>765</v>
      </c>
      <c r="E39" s="178"/>
      <c r="F39" s="257"/>
      <c r="G39" s="175"/>
      <c r="H39" s="176"/>
      <c r="I39" s="176"/>
      <c r="J39" s="177"/>
      <c r="K39" s="342" t="s">
        <v>44</v>
      </c>
      <c r="L39" s="343"/>
      <c r="M39" s="179">
        <f>M32*70+M33*45+M34*25+M36*60+M37*75</f>
        <v>837.5</v>
      </c>
      <c r="N39" s="178"/>
      <c r="O39" s="257"/>
      <c r="P39" s="342" t="s">
        <v>44</v>
      </c>
      <c r="Q39" s="343"/>
      <c r="R39" s="179">
        <f>R32*70+R33*45+R34*25+R35*150+R36*60+R37*75</f>
        <v>787.5</v>
      </c>
      <c r="S39" s="178"/>
      <c r="T39" s="257"/>
      <c r="U39" s="175"/>
      <c r="V39" s="176"/>
      <c r="W39" s="176"/>
      <c r="X39" s="177"/>
      <c r="Y39" s="42"/>
      <c r="Z39" s="43"/>
      <c r="AA39" s="43"/>
      <c r="AB39" s="44"/>
      <c r="AC39" s="342" t="s">
        <v>44</v>
      </c>
      <c r="AD39" s="343"/>
      <c r="AE39" s="179">
        <f>AE32*70+AE33*45+AE34*25+AE35*150+AE36*60+AE37*75+129</f>
        <v>1065</v>
      </c>
      <c r="AF39" s="132"/>
      <c r="AG39" s="257"/>
      <c r="AH39" s="42"/>
      <c r="AI39" s="43"/>
      <c r="AJ39" s="43"/>
      <c r="AK39" s="44"/>
      <c r="AL39" s="342" t="s">
        <v>44</v>
      </c>
      <c r="AM39" s="343"/>
      <c r="AN39" s="179">
        <f>AN32*70+AN33*45+AN34*25+AN35*150+AN36*60+AN37*75</f>
        <v>757.5</v>
      </c>
      <c r="AO39" s="132"/>
      <c r="AP39" s="257"/>
    </row>
    <row r="40" spans="1:42" s="6" customFormat="1" ht="30" customHeight="1" thickBot="1">
      <c r="A40" s="184" t="s">
        <v>45</v>
      </c>
      <c r="B40" s="184" t="s">
        <v>45</v>
      </c>
      <c r="C40" s="188"/>
      <c r="D40" s="189"/>
      <c r="E40" s="189"/>
      <c r="F40" s="190"/>
      <c r="G40" s="185"/>
      <c r="H40" s="186"/>
      <c r="I40" s="186"/>
      <c r="J40" s="187"/>
      <c r="K40" s="184" t="s">
        <v>45</v>
      </c>
      <c r="L40" s="188"/>
      <c r="M40" s="189"/>
      <c r="N40" s="189"/>
      <c r="O40" s="190"/>
      <c r="P40" s="184" t="s">
        <v>45</v>
      </c>
      <c r="Q40" s="188"/>
      <c r="R40" s="189"/>
      <c r="S40" s="189"/>
      <c r="T40" s="190"/>
      <c r="U40" s="191"/>
      <c r="V40" s="192"/>
      <c r="W40" s="192"/>
      <c r="X40" s="193"/>
      <c r="Y40" s="197"/>
      <c r="Z40" s="187"/>
      <c r="AA40" s="187"/>
      <c r="AB40" s="261"/>
      <c r="AC40" s="184" t="s">
        <v>45</v>
      </c>
      <c r="AD40" s="188"/>
      <c r="AE40" s="195"/>
      <c r="AF40" s="262"/>
      <c r="AG40" s="190"/>
      <c r="AH40" s="197"/>
      <c r="AI40" s="187"/>
      <c r="AJ40" s="187"/>
      <c r="AK40" s="187"/>
      <c r="AL40" s="184" t="s">
        <v>45</v>
      </c>
      <c r="AM40" s="188"/>
      <c r="AN40" s="195"/>
      <c r="AO40" s="262"/>
      <c r="AP40" s="190"/>
    </row>
    <row r="41" spans="1:42" s="5" customFormat="1" ht="36" customHeight="1">
      <c r="A41" s="201" t="s">
        <v>46</v>
      </c>
      <c r="B41" s="202"/>
      <c r="C41" s="202"/>
      <c r="D41" s="202"/>
      <c r="E41" s="202"/>
      <c r="F41" s="202"/>
      <c r="G41" s="202"/>
      <c r="H41" s="202"/>
      <c r="I41" s="202"/>
      <c r="J41" s="202"/>
      <c r="K41" s="344" t="s">
        <v>47</v>
      </c>
      <c r="L41" s="344"/>
      <c r="M41" s="202"/>
      <c r="N41" s="202"/>
      <c r="O41" s="202"/>
      <c r="P41" s="27" t="s">
        <v>48</v>
      </c>
      <c r="Q41" s="202"/>
      <c r="R41" s="202"/>
      <c r="S41" s="202"/>
      <c r="T41" s="202"/>
      <c r="U41" s="26"/>
      <c r="V41" s="26"/>
      <c r="W41" s="26"/>
      <c r="X41" s="26"/>
      <c r="Y41" s="26"/>
      <c r="Z41" s="26"/>
      <c r="AA41" s="26"/>
      <c r="AB41" s="26"/>
      <c r="AC41" s="263"/>
      <c r="AD41" s="344" t="s">
        <v>49</v>
      </c>
      <c r="AE41" s="344"/>
      <c r="AF41" s="202"/>
      <c r="AG41" s="202"/>
      <c r="AH41" s="26"/>
      <c r="AI41" s="26"/>
      <c r="AJ41" s="26"/>
      <c r="AK41" s="26"/>
      <c r="AL41" s="263"/>
      <c r="AM41" s="344" t="s">
        <v>49</v>
      </c>
      <c r="AN41" s="344"/>
      <c r="AO41" s="202"/>
      <c r="AP41" s="202"/>
    </row>
    <row r="42" spans="1:42">
      <c r="A42" s="1"/>
      <c r="B42" s="19"/>
      <c r="C42" s="16"/>
      <c r="D42" s="16"/>
      <c r="E42" s="16"/>
      <c r="F42" s="19"/>
      <c r="K42" s="19"/>
      <c r="L42" s="16"/>
      <c r="M42" s="22"/>
      <c r="N42" s="16"/>
      <c r="O42" s="19"/>
      <c r="P42" s="19"/>
      <c r="Q42" s="16"/>
      <c r="R42" s="22"/>
      <c r="S42" s="16"/>
      <c r="T42" s="19"/>
      <c r="AC42" s="17"/>
      <c r="AD42" s="15"/>
      <c r="AE42" s="15"/>
      <c r="AF42" s="18"/>
      <c r="AG42" s="18"/>
      <c r="AL42" s="17"/>
      <c r="AM42" s="15"/>
      <c r="AN42" s="15"/>
      <c r="AO42" s="18"/>
      <c r="AP42" s="18"/>
    </row>
    <row r="43" spans="1:42">
      <c r="A43" s="1"/>
      <c r="B43" s="4"/>
      <c r="C43" s="23"/>
      <c r="D43" s="8"/>
      <c r="E43" s="4"/>
      <c r="F43" s="8"/>
      <c r="K43" s="8"/>
      <c r="L43" s="23"/>
      <c r="M43" s="24"/>
      <c r="N43" s="4"/>
      <c r="O43" s="8"/>
      <c r="P43" s="8"/>
      <c r="Q43" s="23"/>
      <c r="R43" s="24"/>
      <c r="S43" s="4"/>
      <c r="T43" s="8"/>
      <c r="AC43" s="18"/>
      <c r="AD43" s="15"/>
      <c r="AE43" s="15"/>
      <c r="AF43" s="18"/>
      <c r="AG43" s="18"/>
      <c r="AL43" s="18"/>
      <c r="AM43" s="15"/>
      <c r="AN43" s="15"/>
      <c r="AO43" s="18"/>
      <c r="AP43" s="18"/>
    </row>
    <row r="44" spans="1:42">
      <c r="A44" s="1"/>
      <c r="B44" s="7"/>
      <c r="K44" s="7"/>
      <c r="P44" s="7"/>
      <c r="AC44" s="18"/>
      <c r="AD44" s="15"/>
      <c r="AE44" s="15"/>
      <c r="AF44" s="18"/>
      <c r="AG44" s="18"/>
      <c r="AL44" s="18"/>
      <c r="AM44" s="15"/>
      <c r="AN44" s="15"/>
      <c r="AO44" s="18"/>
      <c r="AP44" s="18"/>
    </row>
    <row r="45" spans="1:42">
      <c r="B45" s="7"/>
      <c r="K45" s="7"/>
      <c r="P45" s="7"/>
      <c r="AC45" s="1"/>
      <c r="AL45" s="1"/>
    </row>
    <row r="46" spans="1:42">
      <c r="B46" s="7"/>
      <c r="K46" s="7"/>
      <c r="P46" s="7"/>
      <c r="AC46" s="1"/>
      <c r="AL46" s="1"/>
    </row>
    <row r="47" spans="1:42">
      <c r="B47" s="7"/>
      <c r="K47" s="7"/>
      <c r="P47" s="7"/>
      <c r="AC47" s="1"/>
      <c r="AL47" s="1"/>
    </row>
    <row r="48" spans="1:42">
      <c r="B48" s="7"/>
      <c r="K48" s="7"/>
      <c r="P48" s="7"/>
      <c r="AC48" s="1"/>
      <c r="AL48" s="1"/>
    </row>
    <row r="49" spans="1:38">
      <c r="A49" s="1"/>
      <c r="B49" s="7"/>
      <c r="K49" s="7"/>
      <c r="M49" s="7"/>
      <c r="O49" s="7"/>
      <c r="P49" s="7"/>
      <c r="R49" s="7"/>
      <c r="T49" s="7"/>
      <c r="U49" s="7"/>
      <c r="V49" s="7"/>
      <c r="W49" s="7"/>
      <c r="X49" s="7"/>
      <c r="AC49" s="1"/>
      <c r="AL49" s="1"/>
    </row>
    <row r="50" spans="1:38">
      <c r="A50" s="1"/>
      <c r="B50" s="7"/>
      <c r="K50" s="7"/>
      <c r="M50" s="7"/>
      <c r="O50" s="7"/>
      <c r="P50" s="7"/>
      <c r="R50" s="7"/>
      <c r="T50" s="7"/>
      <c r="U50" s="7"/>
      <c r="V50" s="7"/>
      <c r="W50" s="7"/>
      <c r="X50" s="7"/>
      <c r="AC50" s="1"/>
      <c r="AL50" s="1"/>
    </row>
    <row r="51" spans="1:38">
      <c r="A51" s="1"/>
      <c r="B51" s="7"/>
      <c r="K51" s="7"/>
      <c r="M51" s="7"/>
      <c r="O51" s="7"/>
      <c r="P51" s="7"/>
      <c r="R51" s="7"/>
      <c r="T51" s="7"/>
      <c r="U51" s="7"/>
      <c r="V51" s="7"/>
      <c r="W51" s="7"/>
      <c r="X51" s="7"/>
      <c r="AC51" s="1"/>
      <c r="AL51" s="1"/>
    </row>
    <row r="52" spans="1:38">
      <c r="A52" s="1"/>
    </row>
    <row r="53" spans="1:38">
      <c r="A53" s="1"/>
    </row>
    <row r="54" spans="1:38">
      <c r="A54" s="1"/>
    </row>
    <row r="55" spans="1:38">
      <c r="A55" s="1"/>
    </row>
  </sheetData>
  <mergeCells count="81">
    <mergeCell ref="AL36:AM36"/>
    <mergeCell ref="AL37:AM37"/>
    <mergeCell ref="AL38:AM38"/>
    <mergeCell ref="AL39:AM39"/>
    <mergeCell ref="AM41:AN41"/>
    <mergeCell ref="AL21:AL24"/>
    <mergeCell ref="AL25:AL29"/>
    <mergeCell ref="AL32:AM32"/>
    <mergeCell ref="AL34:AM34"/>
    <mergeCell ref="AL35:AM35"/>
    <mergeCell ref="AL3:AM3"/>
    <mergeCell ref="AN3:AP3"/>
    <mergeCell ref="AL5:AL8"/>
    <mergeCell ref="AL9:AL14"/>
    <mergeCell ref="AL15:AL20"/>
    <mergeCell ref="K25:K29"/>
    <mergeCell ref="K32:L32"/>
    <mergeCell ref="K34:L34"/>
    <mergeCell ref="P36:Q36"/>
    <mergeCell ref="K35:L35"/>
    <mergeCell ref="K36:L36"/>
    <mergeCell ref="A1:AK1"/>
    <mergeCell ref="AC5:AC8"/>
    <mergeCell ref="F2:Q2"/>
    <mergeCell ref="B3:C3"/>
    <mergeCell ref="D3:F3"/>
    <mergeCell ref="P3:Q3"/>
    <mergeCell ref="R3:T3"/>
    <mergeCell ref="AC3:AD3"/>
    <mergeCell ref="AE3:AG3"/>
    <mergeCell ref="A2:D2"/>
    <mergeCell ref="K3:L3"/>
    <mergeCell ref="M3:O3"/>
    <mergeCell ref="K5:K14"/>
    <mergeCell ref="A5:A8"/>
    <mergeCell ref="B5:B8"/>
    <mergeCell ref="P5:P8"/>
    <mergeCell ref="A21:A24"/>
    <mergeCell ref="B21:B24"/>
    <mergeCell ref="P21:P24"/>
    <mergeCell ref="K21:K24"/>
    <mergeCell ref="AC21:AC24"/>
    <mergeCell ref="A9:A14"/>
    <mergeCell ref="B9:B14"/>
    <mergeCell ref="P9:P14"/>
    <mergeCell ref="AC9:AC14"/>
    <mergeCell ref="A15:A20"/>
    <mergeCell ref="B15:B20"/>
    <mergeCell ref="P15:P20"/>
    <mergeCell ref="K15:K20"/>
    <mergeCell ref="AC15:AC20"/>
    <mergeCell ref="AC36:AD36"/>
    <mergeCell ref="P25:P29"/>
    <mergeCell ref="AC25:AC29"/>
    <mergeCell ref="A32:A39"/>
    <mergeCell ref="B32:C32"/>
    <mergeCell ref="P32:Q32"/>
    <mergeCell ref="AC32:AD32"/>
    <mergeCell ref="A25:A29"/>
    <mergeCell ref="B25:B29"/>
    <mergeCell ref="P35:Q35"/>
    <mergeCell ref="AC35:AD35"/>
    <mergeCell ref="B34:C34"/>
    <mergeCell ref="P34:Q34"/>
    <mergeCell ref="B35:C35"/>
    <mergeCell ref="AC34:AD34"/>
    <mergeCell ref="B36:C36"/>
    <mergeCell ref="AD41:AE41"/>
    <mergeCell ref="B39:C39"/>
    <mergeCell ref="P39:Q39"/>
    <mergeCell ref="AC39:AD39"/>
    <mergeCell ref="B37:C37"/>
    <mergeCell ref="P37:Q37"/>
    <mergeCell ref="AC37:AD37"/>
    <mergeCell ref="AC38:AD38"/>
    <mergeCell ref="K39:L39"/>
    <mergeCell ref="B38:C38"/>
    <mergeCell ref="P38:Q38"/>
    <mergeCell ref="K41:L41"/>
    <mergeCell ref="K37:L37"/>
    <mergeCell ref="K38:L38"/>
  </mergeCells>
  <phoneticPr fontId="22" type="noConversion"/>
  <pageMargins left="0.39370078740157483" right="0.39370078740157483" top="0" bottom="0" header="0.31496062992125984" footer="0.31496062992125984"/>
  <pageSetup paperSize="9" scale="47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50EA-AA42-466F-87FC-C8BEB077D379}">
  <dimension ref="A1:AP55"/>
  <sheetViews>
    <sheetView view="pageBreakPreview" zoomScale="55" zoomScaleSheetLayoutView="55" workbookViewId="0">
      <selection activeCell="AC9" sqref="AC9:AC14"/>
    </sheetView>
  </sheetViews>
  <sheetFormatPr defaultColWidth="8.88671875" defaultRowHeight="19.8"/>
  <cols>
    <col min="1" max="1" width="6.6640625" style="3" customWidth="1"/>
    <col min="2" max="2" width="8.88671875" style="9" customWidth="1"/>
    <col min="3" max="3" width="10.6640625" style="7" customWidth="1"/>
    <col min="4" max="4" width="11.6640625" style="7" customWidth="1"/>
    <col min="5" max="5" width="10.6640625" style="7" customWidth="1"/>
    <col min="6" max="6" width="10.6640625" style="9" customWidth="1"/>
    <col min="7" max="7" width="5.44140625" style="20" hidden="1" customWidth="1"/>
    <col min="8" max="8" width="10.109375" style="21" hidden="1" customWidth="1"/>
    <col min="9" max="10" width="6.6640625" style="21" hidden="1" customWidth="1"/>
    <col min="11" max="11" width="9.109375" style="9" customWidth="1"/>
    <col min="12" max="12" width="10.6640625" style="7" customWidth="1"/>
    <col min="13" max="13" width="11.6640625" style="25" customWidth="1"/>
    <col min="14" max="14" width="10.6640625" style="7" customWidth="1"/>
    <col min="15" max="15" width="10.6640625" style="9" customWidth="1"/>
    <col min="16" max="16" width="9.109375" style="9" customWidth="1"/>
    <col min="17" max="17" width="10.6640625" style="7" customWidth="1"/>
    <col min="18" max="18" width="11.6640625" style="25" customWidth="1"/>
    <col min="19" max="19" width="10.6640625" style="7" customWidth="1"/>
    <col min="20" max="20" width="10.6640625" style="9" customWidth="1"/>
    <col min="21" max="21" width="5.44140625" style="20" hidden="1" customWidth="1"/>
    <col min="22" max="22" width="5.77734375" style="21" hidden="1" customWidth="1"/>
    <col min="23" max="24" width="6.6640625" style="21" hidden="1" customWidth="1"/>
    <col min="25" max="25" width="5.44140625" style="13" hidden="1" customWidth="1"/>
    <col min="26" max="26" width="5.77734375" style="14" hidden="1" customWidth="1"/>
    <col min="27" max="28" width="6.6640625" style="14" hidden="1" customWidth="1"/>
    <col min="29" max="29" width="8.44140625" style="2" customWidth="1"/>
    <col min="30" max="30" width="10.6640625" style="3" customWidth="1"/>
    <col min="31" max="31" width="11.6640625" style="3" customWidth="1"/>
    <col min="32" max="33" width="10.6640625" style="2" customWidth="1"/>
    <col min="34" max="34" width="5.44140625" style="13" hidden="1" customWidth="1"/>
    <col min="35" max="35" width="5.77734375" style="14" hidden="1" customWidth="1"/>
    <col min="36" max="37" width="6.6640625" style="14" hidden="1" customWidth="1"/>
    <col min="38" max="38" width="8.44140625" style="2" customWidth="1"/>
    <col min="39" max="39" width="10.6640625" style="3" customWidth="1"/>
    <col min="40" max="40" width="11.6640625" style="3" customWidth="1"/>
    <col min="41" max="42" width="10.6640625" style="2" customWidth="1"/>
    <col min="43" max="16384" width="8.88671875" style="1"/>
  </cols>
  <sheetData>
    <row r="1" spans="1:42" s="12" customFormat="1" ht="31.5" customHeight="1">
      <c r="A1" s="357" t="s">
        <v>234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</row>
    <row r="2" spans="1:42" s="4" customFormat="1" ht="18.600000000000001" thickBot="1">
      <c r="A2" s="385" t="s">
        <v>240</v>
      </c>
      <c r="B2" s="385"/>
      <c r="C2" s="385"/>
      <c r="D2" s="385"/>
      <c r="E2" s="34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4"/>
      <c r="S2" s="35"/>
      <c r="T2" s="34"/>
      <c r="U2" s="36"/>
      <c r="V2" s="36"/>
      <c r="W2" s="36"/>
      <c r="X2" s="36"/>
      <c r="Y2" s="36"/>
      <c r="Z2" s="36"/>
      <c r="AA2" s="36"/>
      <c r="AB2" s="34"/>
      <c r="AC2" s="34"/>
      <c r="AD2" s="34"/>
      <c r="AE2" s="34"/>
      <c r="AF2" s="34"/>
      <c r="AG2" s="34"/>
      <c r="AH2" s="34"/>
      <c r="AI2" s="34"/>
      <c r="AJ2" s="34"/>
      <c r="AK2" s="34" t="s">
        <v>21</v>
      </c>
      <c r="AL2" s="34"/>
      <c r="AM2" s="34"/>
      <c r="AN2" s="34"/>
      <c r="AO2" s="34"/>
      <c r="AP2" s="34"/>
    </row>
    <row r="3" spans="1:42" s="10" customFormat="1" ht="31.5" customHeight="1">
      <c r="A3" s="37" t="s">
        <v>22</v>
      </c>
      <c r="B3" s="364"/>
      <c r="C3" s="365"/>
      <c r="D3" s="361"/>
      <c r="E3" s="362"/>
      <c r="F3" s="363"/>
      <c r="G3" s="38"/>
      <c r="H3" s="38"/>
      <c r="I3" s="38"/>
      <c r="J3" s="38"/>
      <c r="K3" s="364">
        <v>45930</v>
      </c>
      <c r="L3" s="365"/>
      <c r="M3" s="361">
        <f>K3</f>
        <v>45930</v>
      </c>
      <c r="N3" s="362"/>
      <c r="O3" s="363"/>
      <c r="P3" s="364"/>
      <c r="Q3" s="365"/>
      <c r="R3" s="361"/>
      <c r="S3" s="362"/>
      <c r="T3" s="363"/>
      <c r="U3" s="38"/>
      <c r="V3" s="38"/>
      <c r="W3" s="38"/>
      <c r="X3" s="38"/>
      <c r="Y3" s="38"/>
      <c r="Z3" s="38"/>
      <c r="AA3" s="38"/>
      <c r="AB3" s="38"/>
      <c r="AC3" s="364"/>
      <c r="AD3" s="365"/>
      <c r="AE3" s="361"/>
      <c r="AF3" s="362"/>
      <c r="AG3" s="363"/>
      <c r="AH3" s="38"/>
      <c r="AI3" s="38"/>
      <c r="AJ3" s="38"/>
      <c r="AK3" s="38"/>
      <c r="AL3" s="364"/>
      <c r="AM3" s="365"/>
      <c r="AN3" s="361"/>
      <c r="AO3" s="362"/>
      <c r="AP3" s="363"/>
    </row>
    <row r="4" spans="1:42" s="11" customFormat="1" ht="36">
      <c r="A4" s="41" t="s">
        <v>23</v>
      </c>
      <c r="B4" s="45"/>
      <c r="C4" s="46"/>
      <c r="D4" s="47"/>
      <c r="E4" s="47"/>
      <c r="F4" s="48"/>
      <c r="G4" s="42" t="s">
        <v>28</v>
      </c>
      <c r="H4" s="43" t="s">
        <v>29</v>
      </c>
      <c r="I4" s="43" t="s">
        <v>30</v>
      </c>
      <c r="J4" s="44" t="s">
        <v>31</v>
      </c>
      <c r="K4" s="45" t="s">
        <v>24</v>
      </c>
      <c r="L4" s="46" t="s">
        <v>25</v>
      </c>
      <c r="M4" s="47" t="s">
        <v>26</v>
      </c>
      <c r="N4" s="47" t="s">
        <v>27</v>
      </c>
      <c r="O4" s="48"/>
      <c r="P4" s="45"/>
      <c r="Q4" s="46"/>
      <c r="R4" s="47"/>
      <c r="S4" s="47"/>
      <c r="T4" s="48"/>
      <c r="U4" s="42"/>
      <c r="V4" s="43"/>
      <c r="W4" s="43"/>
      <c r="X4" s="44"/>
      <c r="Y4" s="49"/>
      <c r="Z4" s="50"/>
      <c r="AA4" s="50"/>
      <c r="AB4" s="51"/>
      <c r="AC4" s="45"/>
      <c r="AD4" s="46"/>
      <c r="AE4" s="47"/>
      <c r="AF4" s="47"/>
      <c r="AG4" s="48"/>
      <c r="AH4" s="49"/>
      <c r="AI4" s="50"/>
      <c r="AJ4" s="50"/>
      <c r="AK4" s="51"/>
      <c r="AL4" s="45"/>
      <c r="AM4" s="46"/>
      <c r="AN4" s="47"/>
      <c r="AO4" s="47"/>
      <c r="AP4" s="48"/>
    </row>
    <row r="5" spans="1:42" s="11" customFormat="1" ht="30" customHeight="1">
      <c r="A5" s="358" t="s">
        <v>0</v>
      </c>
      <c r="B5" s="331"/>
      <c r="C5" s="46"/>
      <c r="D5" s="46"/>
      <c r="E5" s="46"/>
      <c r="F5" s="48"/>
      <c r="G5" s="57"/>
      <c r="H5" s="43"/>
      <c r="I5" s="43"/>
      <c r="J5" s="44"/>
      <c r="K5" s="331" t="str">
        <f>萬新月菜單!D23</f>
        <v>雞絲肉飯</v>
      </c>
      <c r="L5" s="46" t="s">
        <v>53</v>
      </c>
      <c r="M5" s="46">
        <v>100</v>
      </c>
      <c r="N5" s="71">
        <f t="shared" ref="N5:N9" si="0">M5*330/1000</f>
        <v>33</v>
      </c>
      <c r="O5" s="48"/>
      <c r="P5" s="331"/>
      <c r="Q5" s="46"/>
      <c r="R5" s="46"/>
      <c r="S5" s="46"/>
      <c r="T5" s="48"/>
      <c r="U5" s="57"/>
      <c r="V5" s="43"/>
      <c r="W5" s="43"/>
      <c r="X5" s="44"/>
      <c r="Y5" s="57"/>
      <c r="Z5" s="43"/>
      <c r="AA5" s="43"/>
      <c r="AB5" s="44"/>
      <c r="AC5" s="331"/>
      <c r="AD5" s="46"/>
      <c r="AE5" s="46"/>
      <c r="AF5" s="46"/>
      <c r="AG5" s="48"/>
      <c r="AH5" s="221"/>
      <c r="AI5" s="43"/>
      <c r="AJ5" s="43"/>
      <c r="AK5" s="44"/>
      <c r="AL5" s="331"/>
      <c r="AM5" s="46"/>
      <c r="AN5" s="46"/>
      <c r="AO5" s="46"/>
      <c r="AP5" s="48"/>
    </row>
    <row r="6" spans="1:42" s="11" customFormat="1" ht="30" customHeight="1">
      <c r="A6" s="359"/>
      <c r="B6" s="332"/>
      <c r="C6" s="46"/>
      <c r="D6" s="46"/>
      <c r="E6" s="46"/>
      <c r="F6" s="48"/>
      <c r="G6" s="57"/>
      <c r="H6" s="65"/>
      <c r="I6" s="66"/>
      <c r="J6" s="67"/>
      <c r="K6" s="332"/>
      <c r="L6" s="46" t="s">
        <v>225</v>
      </c>
      <c r="M6" s="46">
        <v>60</v>
      </c>
      <c r="N6" s="71">
        <f t="shared" si="0"/>
        <v>19.8</v>
      </c>
      <c r="O6" s="48"/>
      <c r="P6" s="332"/>
      <c r="Q6" s="46"/>
      <c r="R6" s="46"/>
      <c r="S6" s="46"/>
      <c r="T6" s="48"/>
      <c r="U6" s="57"/>
      <c r="V6" s="65"/>
      <c r="W6" s="66"/>
      <c r="X6" s="67"/>
      <c r="Y6" s="57"/>
      <c r="Z6" s="65"/>
      <c r="AA6" s="66"/>
      <c r="AB6" s="67"/>
      <c r="AC6" s="332"/>
      <c r="AD6" s="46"/>
      <c r="AE6" s="46"/>
      <c r="AF6" s="46"/>
      <c r="AG6" s="48"/>
      <c r="AH6" s="221"/>
      <c r="AI6" s="223"/>
      <c r="AJ6" s="224"/>
      <c r="AK6" s="225"/>
      <c r="AL6" s="332"/>
      <c r="AM6" s="46"/>
      <c r="AN6" s="46"/>
      <c r="AO6" s="46"/>
      <c r="AP6" s="48"/>
    </row>
    <row r="7" spans="1:42" s="11" customFormat="1" ht="30" customHeight="1">
      <c r="A7" s="359"/>
      <c r="B7" s="332"/>
      <c r="C7" s="46"/>
      <c r="D7" s="46"/>
      <c r="E7" s="46"/>
      <c r="F7" s="48"/>
      <c r="G7" s="42"/>
      <c r="H7" s="43"/>
      <c r="I7" s="43"/>
      <c r="J7" s="44"/>
      <c r="K7" s="332"/>
      <c r="L7" s="46" t="s">
        <v>226</v>
      </c>
      <c r="M7" s="46">
        <v>5</v>
      </c>
      <c r="N7" s="71">
        <f t="shared" si="0"/>
        <v>1.65</v>
      </c>
      <c r="O7" s="48"/>
      <c r="P7" s="332"/>
      <c r="Q7" s="46"/>
      <c r="R7" s="46"/>
      <c r="S7" s="46"/>
      <c r="T7" s="48"/>
      <c r="U7" s="42"/>
      <c r="V7" s="43"/>
      <c r="W7" s="66"/>
      <c r="X7" s="44"/>
      <c r="Y7" s="57"/>
      <c r="Z7" s="43"/>
      <c r="AA7" s="43"/>
      <c r="AB7" s="44"/>
      <c r="AC7" s="332"/>
      <c r="AD7" s="46"/>
      <c r="AE7" s="46"/>
      <c r="AF7" s="71"/>
      <c r="AG7" s="48"/>
      <c r="AH7" s="226"/>
      <c r="AI7" s="223"/>
      <c r="AJ7" s="224"/>
      <c r="AK7" s="44"/>
      <c r="AL7" s="332"/>
      <c r="AM7" s="46"/>
      <c r="AN7" s="46"/>
      <c r="AO7" s="71"/>
      <c r="AP7" s="48"/>
    </row>
    <row r="8" spans="1:42" s="11" customFormat="1" ht="30" customHeight="1">
      <c r="A8" s="360"/>
      <c r="B8" s="333"/>
      <c r="C8" s="46"/>
      <c r="D8" s="46"/>
      <c r="E8" s="46"/>
      <c r="F8" s="48"/>
      <c r="G8" s="73"/>
      <c r="H8" s="65"/>
      <c r="I8" s="66"/>
      <c r="J8" s="67"/>
      <c r="K8" s="332"/>
      <c r="L8" s="46" t="s">
        <v>32</v>
      </c>
      <c r="M8" s="46">
        <v>10</v>
      </c>
      <c r="N8" s="71">
        <f t="shared" si="0"/>
        <v>3.3</v>
      </c>
      <c r="O8" s="48"/>
      <c r="P8" s="333"/>
      <c r="Q8" s="46"/>
      <c r="R8" s="46"/>
      <c r="S8" s="46"/>
      <c r="T8" s="48"/>
      <c r="U8" s="73"/>
      <c r="V8" s="74"/>
      <c r="W8" s="66"/>
      <c r="X8" s="67"/>
      <c r="Y8" s="266"/>
      <c r="Z8" s="215"/>
      <c r="AA8" s="66"/>
      <c r="AB8" s="78"/>
      <c r="AC8" s="333"/>
      <c r="AD8" s="46"/>
      <c r="AE8" s="46"/>
      <c r="AF8" s="71"/>
      <c r="AG8" s="48"/>
      <c r="AH8" s="226"/>
      <c r="AI8" s="223"/>
      <c r="AJ8" s="224"/>
      <c r="AK8" s="227"/>
      <c r="AL8" s="333"/>
      <c r="AM8" s="46"/>
      <c r="AN8" s="46"/>
      <c r="AO8" s="71"/>
      <c r="AP8" s="48"/>
    </row>
    <row r="9" spans="1:42" s="11" customFormat="1" ht="30" customHeight="1">
      <c r="A9" s="349" t="s">
        <v>4</v>
      </c>
      <c r="B9" s="336"/>
      <c r="C9" s="46"/>
      <c r="D9" s="46"/>
      <c r="E9" s="46"/>
      <c r="F9" s="48"/>
      <c r="G9" s="57"/>
      <c r="H9" s="65"/>
      <c r="I9" s="66"/>
      <c r="J9" s="67"/>
      <c r="K9" s="332"/>
      <c r="L9" s="46" t="s">
        <v>196</v>
      </c>
      <c r="M9" s="46">
        <v>3</v>
      </c>
      <c r="N9" s="71">
        <f t="shared" si="0"/>
        <v>0.99</v>
      </c>
      <c r="O9" s="48"/>
      <c r="P9" s="336"/>
      <c r="Q9" s="46"/>
      <c r="R9" s="46"/>
      <c r="S9" s="46"/>
      <c r="T9" s="48"/>
      <c r="U9" s="57"/>
      <c r="V9" s="65"/>
      <c r="W9" s="66"/>
      <c r="X9" s="67"/>
      <c r="Y9" s="57"/>
      <c r="Z9" s="65"/>
      <c r="AA9" s="66"/>
      <c r="AB9" s="67"/>
      <c r="AC9" s="336"/>
      <c r="AD9" s="46"/>
      <c r="AE9" s="46"/>
      <c r="AF9" s="46"/>
      <c r="AG9" s="48"/>
      <c r="AH9" s="221"/>
      <c r="AI9" s="223"/>
      <c r="AJ9" s="224"/>
      <c r="AK9" s="225"/>
      <c r="AL9" s="336"/>
      <c r="AM9" s="46"/>
      <c r="AN9" s="46"/>
      <c r="AO9" s="46"/>
      <c r="AP9" s="48"/>
    </row>
    <row r="10" spans="1:42" s="11" customFormat="1" ht="30" customHeight="1">
      <c r="A10" s="350"/>
      <c r="B10" s="337"/>
      <c r="C10" s="46"/>
      <c r="D10" s="46"/>
      <c r="E10" s="46"/>
      <c r="F10" s="48"/>
      <c r="G10" s="73"/>
      <c r="H10" s="65"/>
      <c r="I10" s="66"/>
      <c r="J10" s="67"/>
      <c r="K10" s="332"/>
      <c r="L10" s="46"/>
      <c r="M10" s="46"/>
      <c r="N10" s="46"/>
      <c r="O10" s="48"/>
      <c r="P10" s="337"/>
      <c r="Q10" s="46"/>
      <c r="R10" s="46"/>
      <c r="S10" s="46"/>
      <c r="T10" s="48"/>
      <c r="U10" s="57"/>
      <c r="V10" s="74"/>
      <c r="W10" s="66"/>
      <c r="X10" s="67"/>
      <c r="Y10" s="73"/>
      <c r="Z10" s="65"/>
      <c r="AA10" s="66"/>
      <c r="AB10" s="67"/>
      <c r="AC10" s="337"/>
      <c r="AD10" s="46"/>
      <c r="AE10" s="46"/>
      <c r="AF10" s="46"/>
      <c r="AG10" s="48"/>
      <c r="AH10" s="226"/>
      <c r="AI10" s="223"/>
      <c r="AJ10" s="224"/>
      <c r="AK10" s="225"/>
      <c r="AL10" s="337"/>
      <c r="AM10" s="46"/>
      <c r="AN10" s="46"/>
      <c r="AO10" s="46"/>
      <c r="AP10" s="48"/>
    </row>
    <row r="11" spans="1:42" s="11" customFormat="1" ht="30" customHeight="1">
      <c r="A11" s="350"/>
      <c r="B11" s="337"/>
      <c r="C11" s="46"/>
      <c r="D11" s="46"/>
      <c r="E11" s="46"/>
      <c r="F11" s="48"/>
      <c r="G11" s="57"/>
      <c r="H11" s="65"/>
      <c r="I11" s="66"/>
      <c r="J11" s="67"/>
      <c r="K11" s="332"/>
      <c r="L11" s="46"/>
      <c r="M11" s="46"/>
      <c r="N11" s="46"/>
      <c r="O11" s="48"/>
      <c r="P11" s="337"/>
      <c r="Q11" s="46"/>
      <c r="R11" s="46"/>
      <c r="S11" s="46"/>
      <c r="T11" s="48"/>
      <c r="U11" s="57"/>
      <c r="V11" s="65"/>
      <c r="W11" s="66"/>
      <c r="X11" s="67"/>
      <c r="Y11" s="57"/>
      <c r="Z11" s="65"/>
      <c r="AA11" s="66"/>
      <c r="AB11" s="67"/>
      <c r="AC11" s="337"/>
      <c r="AD11" s="46"/>
      <c r="AE11" s="46"/>
      <c r="AF11" s="46"/>
      <c r="AG11" s="48"/>
      <c r="AH11" s="221"/>
      <c r="AI11" s="223"/>
      <c r="AJ11" s="224"/>
      <c r="AK11" s="225"/>
      <c r="AL11" s="337"/>
      <c r="AM11" s="46"/>
      <c r="AN11" s="46"/>
      <c r="AO11" s="46"/>
      <c r="AP11" s="48"/>
    </row>
    <row r="12" spans="1:42" s="11" customFormat="1" ht="30" customHeight="1">
      <c r="A12" s="350"/>
      <c r="B12" s="337"/>
      <c r="C12" s="46"/>
      <c r="D12" s="46"/>
      <c r="E12" s="46"/>
      <c r="F12" s="48"/>
      <c r="G12" s="57"/>
      <c r="H12" s="65"/>
      <c r="I12" s="66"/>
      <c r="J12" s="67"/>
      <c r="K12" s="332"/>
      <c r="L12" s="46"/>
      <c r="M12" s="46"/>
      <c r="N12" s="46"/>
      <c r="O12" s="48"/>
      <c r="P12" s="337"/>
      <c r="Q12" s="46"/>
      <c r="R12" s="46"/>
      <c r="S12" s="46"/>
      <c r="T12" s="48"/>
      <c r="U12" s="57"/>
      <c r="V12" s="65"/>
      <c r="W12" s="66"/>
      <c r="X12" s="67"/>
      <c r="Y12" s="80"/>
      <c r="Z12" s="81"/>
      <c r="AA12" s="66"/>
      <c r="AB12" s="67"/>
      <c r="AC12" s="337"/>
      <c r="AD12" s="46"/>
      <c r="AE12" s="46"/>
      <c r="AF12" s="46"/>
      <c r="AG12" s="48"/>
      <c r="AH12" s="221"/>
      <c r="AI12" s="223"/>
      <c r="AJ12" s="224"/>
      <c r="AK12" s="225"/>
      <c r="AL12" s="337"/>
      <c r="AM12" s="46"/>
      <c r="AN12" s="46"/>
      <c r="AO12" s="46"/>
      <c r="AP12" s="48"/>
    </row>
    <row r="13" spans="1:42" s="11" customFormat="1" ht="30" customHeight="1">
      <c r="A13" s="350"/>
      <c r="B13" s="337"/>
      <c r="C13" s="46"/>
      <c r="D13" s="46"/>
      <c r="E13" s="46"/>
      <c r="F13" s="48"/>
      <c r="G13" s="57"/>
      <c r="H13" s="65"/>
      <c r="I13" s="66"/>
      <c r="J13" s="84"/>
      <c r="K13" s="332"/>
      <c r="L13" s="46"/>
      <c r="M13" s="46"/>
      <c r="N13" s="46"/>
      <c r="O13" s="48"/>
      <c r="P13" s="337"/>
      <c r="Q13" s="46"/>
      <c r="R13" s="46"/>
      <c r="S13" s="46"/>
      <c r="T13" s="48"/>
      <c r="U13" s="57"/>
      <c r="V13" s="65"/>
      <c r="W13" s="66"/>
      <c r="X13" s="84"/>
      <c r="Y13" s="57"/>
      <c r="Z13" s="81"/>
      <c r="AA13" s="81"/>
      <c r="AB13" s="85"/>
      <c r="AC13" s="337"/>
      <c r="AD13" s="46"/>
      <c r="AE13" s="46"/>
      <c r="AF13" s="71"/>
      <c r="AG13" s="48"/>
      <c r="AH13" s="226"/>
      <c r="AI13" s="223"/>
      <c r="AJ13" s="224"/>
      <c r="AK13" s="228"/>
      <c r="AL13" s="337"/>
      <c r="AM13" s="46"/>
      <c r="AN13" s="46"/>
      <c r="AO13" s="71"/>
      <c r="AP13" s="48"/>
    </row>
    <row r="14" spans="1:42" s="11" customFormat="1" ht="30" customHeight="1">
      <c r="A14" s="352"/>
      <c r="B14" s="369"/>
      <c r="C14" s="46"/>
      <c r="D14" s="46"/>
      <c r="E14" s="46"/>
      <c r="F14" s="48"/>
      <c r="G14" s="57"/>
      <c r="H14" s="65"/>
      <c r="I14" s="66"/>
      <c r="J14" s="67"/>
      <c r="K14" s="333"/>
      <c r="L14" s="46"/>
      <c r="M14" s="46"/>
      <c r="N14" s="46"/>
      <c r="O14" s="48"/>
      <c r="P14" s="369"/>
      <c r="Q14" s="46"/>
      <c r="R14" s="46"/>
      <c r="S14" s="46"/>
      <c r="T14" s="48"/>
      <c r="U14" s="57"/>
      <c r="V14" s="65"/>
      <c r="W14" s="65"/>
      <c r="X14" s="84"/>
      <c r="Y14" s="88"/>
      <c r="Z14" s="81"/>
      <c r="AA14" s="81"/>
      <c r="AB14" s="85"/>
      <c r="AC14" s="369"/>
      <c r="AD14" s="46"/>
      <c r="AE14" s="46"/>
      <c r="AF14" s="71"/>
      <c r="AG14" s="48"/>
      <c r="AH14" s="229"/>
      <c r="AI14" s="230"/>
      <c r="AJ14" s="230"/>
      <c r="AK14" s="228"/>
      <c r="AL14" s="369"/>
      <c r="AM14" s="46"/>
      <c r="AN14" s="46"/>
      <c r="AO14" s="71"/>
      <c r="AP14" s="48"/>
    </row>
    <row r="15" spans="1:42" s="11" customFormat="1" ht="30" customHeight="1">
      <c r="A15" s="349" t="s">
        <v>14</v>
      </c>
      <c r="B15" s="336"/>
      <c r="C15" s="46"/>
      <c r="D15" s="46"/>
      <c r="E15" s="46"/>
      <c r="F15" s="48"/>
      <c r="G15" s="57"/>
      <c r="H15" s="65"/>
      <c r="I15" s="65"/>
      <c r="J15" s="84"/>
      <c r="K15" s="336" t="str">
        <f>萬新月菜單!E23</f>
        <v>脆皮三節翅×1</v>
      </c>
      <c r="L15" s="46" t="s">
        <v>227</v>
      </c>
      <c r="M15" s="46">
        <v>85</v>
      </c>
      <c r="N15" s="71">
        <f t="shared" ref="N15" si="1">M15*330/1000</f>
        <v>28.05</v>
      </c>
      <c r="O15" s="48"/>
      <c r="P15" s="336"/>
      <c r="Q15" s="46"/>
      <c r="R15" s="46"/>
      <c r="S15" s="46"/>
      <c r="T15" s="48"/>
      <c r="U15" s="57"/>
      <c r="V15" s="65"/>
      <c r="W15" s="65"/>
      <c r="X15" s="84"/>
      <c r="Y15" s="88"/>
      <c r="Z15" s="81"/>
      <c r="AA15" s="81"/>
      <c r="AB15" s="85"/>
      <c r="AC15" s="336"/>
      <c r="AD15" s="46"/>
      <c r="AE15" s="46"/>
      <c r="AF15" s="46"/>
      <c r="AG15" s="48"/>
      <c r="AH15" s="221"/>
      <c r="AI15" s="223"/>
      <c r="AJ15" s="224"/>
      <c r="AK15" s="227"/>
      <c r="AL15" s="336"/>
      <c r="AM15" s="46"/>
      <c r="AN15" s="46"/>
      <c r="AO15" s="46"/>
      <c r="AP15" s="48"/>
    </row>
    <row r="16" spans="1:42" s="11" customFormat="1" ht="30" customHeight="1">
      <c r="A16" s="350"/>
      <c r="B16" s="337"/>
      <c r="C16" s="46"/>
      <c r="D16" s="46"/>
      <c r="E16" s="46"/>
      <c r="F16" s="48"/>
      <c r="G16" s="57"/>
      <c r="H16" s="65"/>
      <c r="I16" s="66"/>
      <c r="J16" s="67"/>
      <c r="K16" s="337"/>
      <c r="L16" s="46"/>
      <c r="M16" s="46"/>
      <c r="N16" s="46"/>
      <c r="O16" s="48"/>
      <c r="P16" s="337"/>
      <c r="Q16" s="46"/>
      <c r="R16" s="46"/>
      <c r="S16" s="46"/>
      <c r="T16" s="48"/>
      <c r="U16" s="57"/>
      <c r="V16" s="74"/>
      <c r="W16" s="66"/>
      <c r="X16" s="67"/>
      <c r="Y16" s="88"/>
      <c r="Z16" s="90"/>
      <c r="AA16" s="82"/>
      <c r="AB16" s="78"/>
      <c r="AC16" s="337"/>
      <c r="AD16" s="46"/>
      <c r="AE16" s="46"/>
      <c r="AF16" s="46"/>
      <c r="AG16" s="48"/>
      <c r="AH16" s="231"/>
      <c r="AI16" s="232"/>
      <c r="AJ16" s="233"/>
      <c r="AK16" s="225"/>
      <c r="AL16" s="337"/>
      <c r="AM16" s="46"/>
      <c r="AN16" s="46"/>
      <c r="AO16" s="46"/>
      <c r="AP16" s="48"/>
    </row>
    <row r="17" spans="1:42" s="11" customFormat="1" ht="30" customHeight="1">
      <c r="A17" s="350"/>
      <c r="B17" s="337"/>
      <c r="C17" s="46"/>
      <c r="D17" s="46"/>
      <c r="E17" s="46"/>
      <c r="F17" s="48"/>
      <c r="G17" s="57"/>
      <c r="H17" s="65"/>
      <c r="I17" s="66"/>
      <c r="J17" s="67"/>
      <c r="K17" s="337"/>
      <c r="L17" s="46"/>
      <c r="M17" s="46"/>
      <c r="N17" s="46"/>
      <c r="O17" s="48"/>
      <c r="P17" s="337"/>
      <c r="Q17" s="46"/>
      <c r="R17" s="46"/>
      <c r="S17" s="46"/>
      <c r="T17" s="48"/>
      <c r="U17" s="57"/>
      <c r="V17" s="66"/>
      <c r="W17" s="66"/>
      <c r="X17" s="67"/>
      <c r="Y17" s="94"/>
      <c r="Z17" s="90"/>
      <c r="AA17" s="93"/>
      <c r="AB17" s="67"/>
      <c r="AC17" s="337"/>
      <c r="AD17" s="46"/>
      <c r="AE17" s="46"/>
      <c r="AF17" s="46"/>
      <c r="AG17" s="48"/>
      <c r="AH17" s="229"/>
      <c r="AI17" s="234"/>
      <c r="AJ17" s="224"/>
      <c r="AK17" s="227"/>
      <c r="AL17" s="337"/>
      <c r="AM17" s="46"/>
      <c r="AN17" s="46"/>
      <c r="AO17" s="46"/>
      <c r="AP17" s="48"/>
    </row>
    <row r="18" spans="1:42" s="11" customFormat="1" ht="30" customHeight="1">
      <c r="A18" s="350"/>
      <c r="B18" s="337"/>
      <c r="C18" s="46"/>
      <c r="D18" s="46"/>
      <c r="E18" s="46"/>
      <c r="F18" s="48"/>
      <c r="G18" s="57"/>
      <c r="H18" s="65"/>
      <c r="I18" s="66"/>
      <c r="J18" s="67"/>
      <c r="K18" s="337"/>
      <c r="L18" s="46"/>
      <c r="M18" s="46"/>
      <c r="N18" s="46"/>
      <c r="O18" s="48"/>
      <c r="P18" s="337"/>
      <c r="Q18" s="46"/>
      <c r="R18" s="46"/>
      <c r="S18" s="46"/>
      <c r="T18" s="48"/>
      <c r="U18" s="57"/>
      <c r="V18" s="66"/>
      <c r="W18" s="66"/>
      <c r="X18" s="67"/>
      <c r="Y18" s="88"/>
      <c r="Z18" s="82"/>
      <c r="AA18" s="82"/>
      <c r="AB18" s="67"/>
      <c r="AC18" s="337"/>
      <c r="AD18" s="215"/>
      <c r="AE18" s="46"/>
      <c r="AF18" s="71"/>
      <c r="AG18" s="48"/>
      <c r="AH18" s="235"/>
      <c r="AI18" s="230"/>
      <c r="AJ18" s="224"/>
      <c r="AK18" s="227"/>
      <c r="AL18" s="337"/>
      <c r="AM18" s="215"/>
      <c r="AN18" s="46"/>
      <c r="AO18" s="71"/>
      <c r="AP18" s="48"/>
    </row>
    <row r="19" spans="1:42" s="11" customFormat="1" ht="30" customHeight="1">
      <c r="A19" s="350"/>
      <c r="B19" s="337"/>
      <c r="C19" s="46"/>
      <c r="D19" s="46"/>
      <c r="E19" s="46"/>
      <c r="F19" s="48"/>
      <c r="G19" s="57"/>
      <c r="H19" s="65"/>
      <c r="I19" s="66"/>
      <c r="J19" s="67"/>
      <c r="K19" s="337"/>
      <c r="L19" s="46"/>
      <c r="M19" s="46"/>
      <c r="N19" s="46"/>
      <c r="O19" s="48"/>
      <c r="P19" s="337"/>
      <c r="Q19" s="46"/>
      <c r="R19" s="46"/>
      <c r="S19" s="71"/>
      <c r="T19" s="48"/>
      <c r="U19" s="57"/>
      <c r="V19" s="65"/>
      <c r="W19" s="66"/>
      <c r="X19" s="67"/>
      <c r="Y19" s="97"/>
      <c r="Z19" s="81"/>
      <c r="AA19" s="82"/>
      <c r="AB19" s="78"/>
      <c r="AC19" s="337"/>
      <c r="AD19" s="46"/>
      <c r="AE19" s="46"/>
      <c r="AF19" s="71"/>
      <c r="AG19" s="48"/>
      <c r="AH19" s="236"/>
      <c r="AI19" s="223"/>
      <c r="AJ19" s="224"/>
      <c r="AK19" s="227"/>
      <c r="AL19" s="337"/>
      <c r="AM19" s="46"/>
      <c r="AN19" s="46"/>
      <c r="AO19" s="71"/>
      <c r="AP19" s="48"/>
    </row>
    <row r="20" spans="1:42" s="11" customFormat="1" ht="30" customHeight="1">
      <c r="A20" s="350"/>
      <c r="B20" s="337"/>
      <c r="C20" s="46"/>
      <c r="D20" s="46"/>
      <c r="E20" s="46"/>
      <c r="F20" s="48"/>
      <c r="G20" s="42"/>
      <c r="H20" s="66"/>
      <c r="I20" s="66"/>
      <c r="J20" s="67"/>
      <c r="K20" s="337"/>
      <c r="L20" s="46"/>
      <c r="M20" s="46"/>
      <c r="N20" s="46"/>
      <c r="O20" s="48"/>
      <c r="P20" s="337"/>
      <c r="Q20" s="46"/>
      <c r="R20" s="46"/>
      <c r="S20" s="46"/>
      <c r="T20" s="48"/>
      <c r="U20" s="42"/>
      <c r="V20" s="66"/>
      <c r="W20" s="66"/>
      <c r="X20" s="67"/>
      <c r="Y20" s="49"/>
      <c r="Z20" s="82"/>
      <c r="AA20" s="82"/>
      <c r="AB20" s="78"/>
      <c r="AC20" s="337"/>
      <c r="AD20" s="46"/>
      <c r="AE20" s="46"/>
      <c r="AF20" s="71"/>
      <c r="AG20" s="48"/>
      <c r="AH20" s="229"/>
      <c r="AI20" s="234"/>
      <c r="AJ20" s="224"/>
      <c r="AK20" s="228"/>
      <c r="AL20" s="337"/>
      <c r="AM20" s="46"/>
      <c r="AN20" s="46"/>
      <c r="AO20" s="71"/>
      <c r="AP20" s="48"/>
    </row>
    <row r="21" spans="1:42" s="11" customFormat="1" ht="30" customHeight="1">
      <c r="A21" s="349" t="s">
        <v>33</v>
      </c>
      <c r="B21" s="331"/>
      <c r="C21" s="46"/>
      <c r="D21" s="46"/>
      <c r="E21" s="46"/>
      <c r="F21" s="48"/>
      <c r="G21" s="100"/>
      <c r="H21" s="101"/>
      <c r="I21" s="66"/>
      <c r="J21" s="67"/>
      <c r="K21" s="331" t="str">
        <f>萬新月菜單!F23</f>
        <v>滷香菇白菜</v>
      </c>
      <c r="L21" s="47" t="s">
        <v>176</v>
      </c>
      <c r="M21" s="46">
        <v>3</v>
      </c>
      <c r="N21" s="71">
        <f t="shared" ref="N21:N23" si="2">M21*330/1000</f>
        <v>0.99</v>
      </c>
      <c r="O21" s="48"/>
      <c r="P21" s="331"/>
      <c r="Q21" s="46"/>
      <c r="R21" s="46"/>
      <c r="S21" s="46"/>
      <c r="T21" s="48"/>
      <c r="U21" s="57"/>
      <c r="V21" s="65"/>
      <c r="W21" s="66"/>
      <c r="X21" s="67"/>
      <c r="Y21" s="102"/>
      <c r="Z21" s="103"/>
      <c r="AA21" s="82"/>
      <c r="AB21" s="104"/>
      <c r="AC21" s="331"/>
      <c r="AD21" s="319"/>
      <c r="AE21" s="46"/>
      <c r="AF21" s="46"/>
      <c r="AG21" s="48"/>
      <c r="AH21" s="238"/>
      <c r="AI21" s="239"/>
      <c r="AJ21" s="224"/>
      <c r="AK21" s="240"/>
      <c r="AL21" s="331"/>
      <c r="AM21" s="319"/>
      <c r="AN21" s="46"/>
      <c r="AO21" s="46"/>
      <c r="AP21" s="48"/>
    </row>
    <row r="22" spans="1:42" s="11" customFormat="1" ht="30" customHeight="1">
      <c r="A22" s="350"/>
      <c r="B22" s="332"/>
      <c r="C22" s="46"/>
      <c r="D22" s="46"/>
      <c r="E22" s="46"/>
      <c r="F22" s="48"/>
      <c r="G22" s="100"/>
      <c r="H22" s="101"/>
      <c r="I22" s="66"/>
      <c r="J22" s="67"/>
      <c r="K22" s="332"/>
      <c r="L22" s="322" t="s">
        <v>57</v>
      </c>
      <c r="M22" s="46">
        <v>100</v>
      </c>
      <c r="N22" s="71">
        <f t="shared" si="2"/>
        <v>33</v>
      </c>
      <c r="O22" s="48"/>
      <c r="P22" s="332"/>
      <c r="Q22" s="47"/>
      <c r="R22" s="46"/>
      <c r="S22" s="46"/>
      <c r="T22" s="48"/>
      <c r="U22" s="57"/>
      <c r="V22" s="65"/>
      <c r="W22" s="66"/>
      <c r="X22" s="67"/>
      <c r="Y22" s="102"/>
      <c r="Z22" s="103"/>
      <c r="AA22" s="82"/>
      <c r="AB22" s="104"/>
      <c r="AC22" s="332"/>
      <c r="AD22" s="46"/>
      <c r="AE22" s="46"/>
      <c r="AF22" s="46"/>
      <c r="AG22" s="48"/>
      <c r="AH22" s="238"/>
      <c r="AI22" s="239"/>
      <c r="AJ22" s="224"/>
      <c r="AK22" s="240"/>
      <c r="AL22" s="332"/>
      <c r="AM22" s="46"/>
      <c r="AN22" s="46"/>
      <c r="AO22" s="46"/>
      <c r="AP22" s="48"/>
    </row>
    <row r="23" spans="1:42" s="11" customFormat="1" ht="30" customHeight="1">
      <c r="A23" s="350"/>
      <c r="B23" s="332"/>
      <c r="C23" s="46"/>
      <c r="D23" s="46"/>
      <c r="E23" s="46"/>
      <c r="F23" s="48"/>
      <c r="G23" s="57"/>
      <c r="H23" s="65"/>
      <c r="I23" s="66"/>
      <c r="J23" s="67"/>
      <c r="K23" s="332"/>
      <c r="L23" s="46" t="s">
        <v>73</v>
      </c>
      <c r="M23" s="46">
        <v>7</v>
      </c>
      <c r="N23" s="71">
        <f t="shared" si="2"/>
        <v>2.31</v>
      </c>
      <c r="O23" s="48"/>
      <c r="P23" s="332"/>
      <c r="Q23" s="46"/>
      <c r="R23" s="46"/>
      <c r="S23" s="46"/>
      <c r="T23" s="48"/>
      <c r="U23" s="57"/>
      <c r="V23" s="65"/>
      <c r="W23" s="66"/>
      <c r="X23" s="67"/>
      <c r="Y23" s="88"/>
      <c r="Z23" s="81"/>
      <c r="AA23" s="82"/>
      <c r="AB23" s="78"/>
      <c r="AC23" s="332"/>
      <c r="AD23" s="46"/>
      <c r="AE23" s="46"/>
      <c r="AF23" s="46"/>
      <c r="AG23" s="48"/>
      <c r="AH23" s="229"/>
      <c r="AI23" s="230"/>
      <c r="AJ23" s="224"/>
      <c r="AK23" s="225"/>
      <c r="AL23" s="332"/>
      <c r="AM23" s="46"/>
      <c r="AN23" s="46"/>
      <c r="AO23" s="46"/>
      <c r="AP23" s="48"/>
    </row>
    <row r="24" spans="1:42" s="11" customFormat="1" ht="30" customHeight="1">
      <c r="A24" s="352"/>
      <c r="B24" s="333"/>
      <c r="C24" s="46"/>
      <c r="D24" s="46"/>
      <c r="E24" s="46"/>
      <c r="F24" s="48"/>
      <c r="G24" s="73"/>
      <c r="H24" s="65"/>
      <c r="I24" s="66"/>
      <c r="J24" s="67"/>
      <c r="K24" s="333"/>
      <c r="L24" s="46"/>
      <c r="M24" s="46"/>
      <c r="N24" s="46"/>
      <c r="O24" s="48"/>
      <c r="P24" s="333"/>
      <c r="Q24" s="46"/>
      <c r="R24" s="46"/>
      <c r="S24" s="71"/>
      <c r="T24" s="48"/>
      <c r="U24" s="57"/>
      <c r="V24" s="66"/>
      <c r="W24" s="66"/>
      <c r="X24" s="67"/>
      <c r="Y24" s="88"/>
      <c r="Z24" s="82"/>
      <c r="AA24" s="82"/>
      <c r="AB24" s="67"/>
      <c r="AC24" s="333"/>
      <c r="AD24" s="46"/>
      <c r="AE24" s="46"/>
      <c r="AF24" s="71"/>
      <c r="AG24" s="48"/>
      <c r="AH24" s="49"/>
      <c r="AI24" s="50"/>
      <c r="AJ24" s="233"/>
      <c r="AK24" s="225"/>
      <c r="AL24" s="333"/>
      <c r="AM24" s="46"/>
      <c r="AN24" s="46"/>
      <c r="AO24" s="71"/>
      <c r="AP24" s="48"/>
    </row>
    <row r="25" spans="1:42" s="11" customFormat="1" ht="30" customHeight="1">
      <c r="A25" s="349" t="s">
        <v>35</v>
      </c>
      <c r="B25" s="336"/>
      <c r="C25" s="46"/>
      <c r="D25" s="46"/>
      <c r="E25" s="46"/>
      <c r="F25" s="48"/>
      <c r="G25" s="109"/>
      <c r="H25" s="101"/>
      <c r="I25" s="66"/>
      <c r="J25" s="67"/>
      <c r="K25" s="336" t="str">
        <f>萬新月菜單!G23</f>
        <v>銀蘿味噌</v>
      </c>
      <c r="L25" s="46" t="s">
        <v>94</v>
      </c>
      <c r="M25" s="46">
        <v>40</v>
      </c>
      <c r="N25" s="71">
        <f t="shared" ref="N25" si="3">M25*330/1000</f>
        <v>13.2</v>
      </c>
      <c r="O25" s="48"/>
      <c r="P25" s="336"/>
      <c r="Q25" s="46"/>
      <c r="R25" s="46"/>
      <c r="S25" s="46"/>
      <c r="T25" s="48"/>
      <c r="U25" s="57"/>
      <c r="V25" s="74"/>
      <c r="W25" s="66"/>
      <c r="X25" s="67"/>
      <c r="Y25" s="57"/>
      <c r="Z25" s="81"/>
      <c r="AA25" s="82"/>
      <c r="AB25" s="78"/>
      <c r="AC25" s="336"/>
      <c r="AD25" s="46"/>
      <c r="AE25" s="46"/>
      <c r="AF25" s="46"/>
      <c r="AG25" s="48"/>
      <c r="AH25" s="229"/>
      <c r="AI25" s="230"/>
      <c r="AJ25" s="224"/>
      <c r="AK25" s="227"/>
      <c r="AL25" s="336"/>
      <c r="AM25" s="46"/>
      <c r="AN25" s="46"/>
      <c r="AO25" s="46"/>
      <c r="AP25" s="48"/>
    </row>
    <row r="26" spans="1:42" s="11" customFormat="1" ht="30" customHeight="1">
      <c r="A26" s="350"/>
      <c r="B26" s="337"/>
      <c r="C26" s="46"/>
      <c r="D26" s="46"/>
      <c r="E26" s="46"/>
      <c r="F26" s="48"/>
      <c r="G26" s="57"/>
      <c r="H26" s="65"/>
      <c r="I26" s="66"/>
      <c r="J26" s="67"/>
      <c r="K26" s="337"/>
      <c r="L26" s="46" t="s">
        <v>112</v>
      </c>
      <c r="M26" s="46">
        <v>1</v>
      </c>
      <c r="N26" s="46">
        <v>1</v>
      </c>
      <c r="O26" s="48"/>
      <c r="P26" s="337"/>
      <c r="Q26" s="46"/>
      <c r="R26" s="46"/>
      <c r="S26" s="46"/>
      <c r="T26" s="48"/>
      <c r="U26" s="57"/>
      <c r="V26" s="74"/>
      <c r="W26" s="66"/>
      <c r="X26" s="67"/>
      <c r="Y26" s="57"/>
      <c r="Z26" s="90"/>
      <c r="AA26" s="82"/>
      <c r="AB26" s="78"/>
      <c r="AC26" s="337"/>
      <c r="AD26" s="46"/>
      <c r="AE26" s="46"/>
      <c r="AF26" s="46"/>
      <c r="AG26" s="48"/>
      <c r="AH26" s="229"/>
      <c r="AI26" s="223"/>
      <c r="AJ26" s="234"/>
      <c r="AK26" s="227"/>
      <c r="AL26" s="337"/>
      <c r="AM26" s="46"/>
      <c r="AN26" s="46"/>
      <c r="AO26" s="46"/>
      <c r="AP26" s="48"/>
    </row>
    <row r="27" spans="1:42" s="11" customFormat="1" ht="30" customHeight="1">
      <c r="A27" s="350"/>
      <c r="B27" s="337"/>
      <c r="C27" s="46"/>
      <c r="D27" s="46"/>
      <c r="E27" s="46"/>
      <c r="F27" s="48"/>
      <c r="G27" s="73"/>
      <c r="H27" s="66"/>
      <c r="I27" s="66"/>
      <c r="J27" s="67"/>
      <c r="K27" s="337"/>
      <c r="L27" s="46"/>
      <c r="M27" s="46"/>
      <c r="N27" s="46"/>
      <c r="O27" s="48"/>
      <c r="P27" s="337"/>
      <c r="Q27" s="46"/>
      <c r="R27" s="46"/>
      <c r="S27" s="71"/>
      <c r="T27" s="48"/>
      <c r="U27" s="57"/>
      <c r="V27" s="66"/>
      <c r="W27" s="66"/>
      <c r="X27" s="67"/>
      <c r="Y27" s="88"/>
      <c r="Z27" s="81"/>
      <c r="AA27" s="82"/>
      <c r="AB27" s="78"/>
      <c r="AC27" s="337"/>
      <c r="AD27" s="46"/>
      <c r="AE27" s="46"/>
      <c r="AF27" s="46"/>
      <c r="AG27" s="48"/>
      <c r="AH27" s="229"/>
      <c r="AI27" s="230"/>
      <c r="AJ27" s="224"/>
      <c r="AK27" s="225"/>
      <c r="AL27" s="337"/>
      <c r="AM27" s="46"/>
      <c r="AN27" s="46"/>
      <c r="AO27" s="46"/>
      <c r="AP27" s="48"/>
    </row>
    <row r="28" spans="1:42" s="11" customFormat="1" ht="30" customHeight="1">
      <c r="A28" s="350"/>
      <c r="B28" s="337"/>
      <c r="C28" s="46"/>
      <c r="D28" s="46"/>
      <c r="E28" s="46"/>
      <c r="F28" s="48"/>
      <c r="G28" s="73"/>
      <c r="H28" s="66"/>
      <c r="I28" s="66"/>
      <c r="J28" s="67"/>
      <c r="K28" s="337"/>
      <c r="L28" s="46"/>
      <c r="M28" s="46"/>
      <c r="N28" s="71"/>
      <c r="O28" s="111"/>
      <c r="P28" s="337"/>
      <c r="Q28" s="46"/>
      <c r="R28" s="46"/>
      <c r="S28" s="71"/>
      <c r="T28" s="111"/>
      <c r="U28" s="112"/>
      <c r="V28" s="113"/>
      <c r="W28" s="114"/>
      <c r="X28" s="115"/>
      <c r="Y28" s="88"/>
      <c r="Z28" s="81"/>
      <c r="AA28" s="82"/>
      <c r="AB28" s="67"/>
      <c r="AC28" s="337"/>
      <c r="AD28" s="46"/>
      <c r="AE28" s="46"/>
      <c r="AF28" s="46"/>
      <c r="AG28" s="48"/>
      <c r="AH28" s="229"/>
      <c r="AI28" s="230"/>
      <c r="AJ28" s="234"/>
      <c r="AK28" s="225"/>
      <c r="AL28" s="337"/>
      <c r="AM28" s="46"/>
      <c r="AN28" s="46"/>
      <c r="AO28" s="46"/>
      <c r="AP28" s="48"/>
    </row>
    <row r="29" spans="1:42" s="11" customFormat="1" ht="30" customHeight="1">
      <c r="A29" s="350"/>
      <c r="B29" s="337"/>
      <c r="C29" s="216"/>
      <c r="D29" s="216"/>
      <c r="E29" s="216"/>
      <c r="F29" s="111"/>
      <c r="G29" s="112"/>
      <c r="H29" s="116"/>
      <c r="I29" s="117"/>
      <c r="J29" s="115"/>
      <c r="K29" s="337"/>
      <c r="L29" s="46"/>
      <c r="M29" s="46"/>
      <c r="N29" s="119"/>
      <c r="O29" s="111"/>
      <c r="P29" s="337"/>
      <c r="Q29" s="216"/>
      <c r="R29" s="216"/>
      <c r="S29" s="119"/>
      <c r="T29" s="111"/>
      <c r="U29" s="112"/>
      <c r="V29" s="116"/>
      <c r="W29" s="117"/>
      <c r="X29" s="115"/>
      <c r="Y29" s="120"/>
      <c r="Z29" s="121"/>
      <c r="AA29" s="122"/>
      <c r="AB29" s="123"/>
      <c r="AC29" s="337"/>
      <c r="AD29" s="216"/>
      <c r="AE29" s="216"/>
      <c r="AF29" s="216"/>
      <c r="AG29" s="111"/>
      <c r="AH29" s="243"/>
      <c r="AI29" s="244"/>
      <c r="AJ29" s="245"/>
      <c r="AK29" s="246"/>
      <c r="AL29" s="337"/>
      <c r="AM29" s="216"/>
      <c r="AN29" s="216"/>
      <c r="AO29" s="216"/>
      <c r="AP29" s="111"/>
    </row>
    <row r="30" spans="1:42" s="11" customFormat="1" ht="30" customHeight="1">
      <c r="A30" s="124" t="s">
        <v>37</v>
      </c>
      <c r="B30" s="125"/>
      <c r="C30" s="46"/>
      <c r="D30" s="46"/>
      <c r="E30" s="71"/>
      <c r="F30" s="48"/>
      <c r="G30" s="57"/>
      <c r="H30" s="65"/>
      <c r="I30" s="66"/>
      <c r="J30" s="67"/>
      <c r="K30" s="217" t="s">
        <v>37</v>
      </c>
      <c r="L30" s="219" t="s">
        <v>6</v>
      </c>
      <c r="M30" s="219"/>
      <c r="N30" s="71"/>
      <c r="O30" s="48"/>
      <c r="P30" s="217"/>
      <c r="Q30" s="46"/>
      <c r="R30" s="46"/>
      <c r="S30" s="71"/>
      <c r="T30" s="48"/>
      <c r="U30" s="57"/>
      <c r="V30" s="65"/>
      <c r="W30" s="66"/>
      <c r="X30" s="67"/>
      <c r="Y30" s="88"/>
      <c r="Z30" s="81"/>
      <c r="AA30" s="82"/>
      <c r="AB30" s="78"/>
      <c r="AC30" s="217"/>
      <c r="AD30" s="46"/>
      <c r="AE30" s="46"/>
      <c r="AF30" s="71"/>
      <c r="AG30" s="48"/>
      <c r="AH30" s="229"/>
      <c r="AI30" s="230"/>
      <c r="AJ30" s="234"/>
      <c r="AK30" s="227"/>
      <c r="AL30" s="217"/>
      <c r="AM30" s="46"/>
      <c r="AN30" s="46"/>
      <c r="AO30" s="71"/>
      <c r="AP30" s="48"/>
    </row>
    <row r="31" spans="1:42" s="11" customFormat="1" ht="30" customHeight="1" thickBot="1">
      <c r="A31" s="126" t="s">
        <v>182</v>
      </c>
      <c r="B31" s="130"/>
      <c r="C31" s="131"/>
      <c r="D31" s="135"/>
      <c r="E31" s="133"/>
      <c r="F31" s="134"/>
      <c r="G31" s="127"/>
      <c r="H31" s="128"/>
      <c r="I31" s="128"/>
      <c r="J31" s="129"/>
      <c r="K31" s="130"/>
      <c r="L31" s="131"/>
      <c r="M31" s="132"/>
      <c r="N31" s="133"/>
      <c r="O31" s="134"/>
      <c r="P31" s="130"/>
      <c r="Q31" s="131"/>
      <c r="R31" s="132"/>
      <c r="S31" s="133"/>
      <c r="T31" s="134"/>
      <c r="U31" s="127"/>
      <c r="V31" s="128"/>
      <c r="W31" s="128"/>
      <c r="X31" s="129"/>
      <c r="Y31" s="137"/>
      <c r="Z31" s="138"/>
      <c r="AA31" s="138"/>
      <c r="AB31" s="139"/>
      <c r="AC31" s="130"/>
      <c r="AD31" s="131"/>
      <c r="AE31" s="135"/>
      <c r="AF31" s="136"/>
      <c r="AG31" s="134"/>
      <c r="AH31" s="247"/>
      <c r="AI31" s="248"/>
      <c r="AJ31" s="248"/>
      <c r="AK31" s="249"/>
      <c r="AL31" s="130"/>
      <c r="AM31" s="131"/>
      <c r="AN31" s="135"/>
      <c r="AO31" s="136"/>
      <c r="AP31" s="134"/>
    </row>
    <row r="32" spans="1:42" s="11" customFormat="1" ht="30" customHeight="1">
      <c r="A32" s="345" t="s">
        <v>38</v>
      </c>
      <c r="B32" s="347"/>
      <c r="C32" s="348"/>
      <c r="D32" s="219"/>
      <c r="E32" s="250"/>
      <c r="F32" s="251"/>
      <c r="G32" s="142"/>
      <c r="H32" s="143"/>
      <c r="I32" s="144"/>
      <c r="J32" s="145"/>
      <c r="K32" s="347" t="s">
        <v>142</v>
      </c>
      <c r="L32" s="348"/>
      <c r="M32" s="219">
        <v>5.5</v>
      </c>
      <c r="N32" s="252"/>
      <c r="O32" s="251"/>
      <c r="P32" s="347"/>
      <c r="Q32" s="348"/>
      <c r="R32" s="219"/>
      <c r="S32" s="252"/>
      <c r="T32" s="251"/>
      <c r="U32" s="148"/>
      <c r="V32" s="149"/>
      <c r="W32" s="150"/>
      <c r="X32" s="151"/>
      <c r="Y32" s="142"/>
      <c r="Z32" s="143"/>
      <c r="AA32" s="144"/>
      <c r="AB32" s="145"/>
      <c r="AC32" s="347"/>
      <c r="AD32" s="348"/>
      <c r="AE32" s="219"/>
      <c r="AF32" s="253"/>
      <c r="AG32" s="251"/>
      <c r="AH32" s="148"/>
      <c r="AI32" s="149"/>
      <c r="AJ32" s="150"/>
      <c r="AK32" s="151"/>
      <c r="AL32" s="347"/>
      <c r="AM32" s="348"/>
      <c r="AN32" s="219"/>
      <c r="AO32" s="253"/>
      <c r="AP32" s="251"/>
    </row>
    <row r="33" spans="1:42" s="11" customFormat="1" ht="30" customHeight="1">
      <c r="A33" s="345"/>
      <c r="B33" s="125"/>
      <c r="C33" s="75"/>
      <c r="D33" s="46"/>
      <c r="E33" s="60"/>
      <c r="F33" s="255"/>
      <c r="G33" s="100"/>
      <c r="H33" s="101"/>
      <c r="I33" s="101"/>
      <c r="J33" s="158"/>
      <c r="K33" s="125" t="s">
        <v>40</v>
      </c>
      <c r="L33" s="75"/>
      <c r="M33" s="46">
        <v>3</v>
      </c>
      <c r="N33" s="256"/>
      <c r="O33" s="255"/>
      <c r="P33" s="125"/>
      <c r="Q33" s="75"/>
      <c r="R33" s="46"/>
      <c r="S33" s="256"/>
      <c r="T33" s="255"/>
      <c r="U33" s="42"/>
      <c r="V33" s="43"/>
      <c r="W33" s="43"/>
      <c r="X33" s="44"/>
      <c r="Y33" s="100"/>
      <c r="Z33" s="101"/>
      <c r="AA33" s="101"/>
      <c r="AB33" s="158"/>
      <c r="AC33" s="125"/>
      <c r="AD33" s="75"/>
      <c r="AE33" s="46"/>
      <c r="AF33" s="241"/>
      <c r="AG33" s="255"/>
      <c r="AH33" s="42"/>
      <c r="AI33" s="43"/>
      <c r="AJ33" s="43"/>
      <c r="AK33" s="44"/>
      <c r="AL33" s="125"/>
      <c r="AM33" s="75"/>
      <c r="AN33" s="46"/>
      <c r="AO33" s="241"/>
      <c r="AP33" s="255"/>
    </row>
    <row r="34" spans="1:42" s="16" customFormat="1" ht="30" customHeight="1">
      <c r="A34" s="345"/>
      <c r="B34" s="340"/>
      <c r="C34" s="341"/>
      <c r="D34" s="46"/>
      <c r="E34" s="60"/>
      <c r="F34" s="255"/>
      <c r="G34" s="100"/>
      <c r="H34" s="101"/>
      <c r="I34" s="101"/>
      <c r="J34" s="158"/>
      <c r="K34" s="340" t="s">
        <v>41</v>
      </c>
      <c r="L34" s="341"/>
      <c r="M34" s="46">
        <v>1.7</v>
      </c>
      <c r="N34" s="256"/>
      <c r="O34" s="255"/>
      <c r="P34" s="340"/>
      <c r="Q34" s="341"/>
      <c r="R34" s="46"/>
      <c r="S34" s="256"/>
      <c r="T34" s="255"/>
      <c r="U34" s="42"/>
      <c r="V34" s="43"/>
      <c r="W34" s="43"/>
      <c r="X34" s="44"/>
      <c r="Y34" s="100"/>
      <c r="Z34" s="101"/>
      <c r="AA34" s="101"/>
      <c r="AB34" s="158"/>
      <c r="AC34" s="340"/>
      <c r="AD34" s="341"/>
      <c r="AE34" s="46"/>
      <c r="AF34" s="241"/>
      <c r="AG34" s="255"/>
      <c r="AH34" s="42"/>
      <c r="AI34" s="43"/>
      <c r="AJ34" s="43"/>
      <c r="AK34" s="44"/>
      <c r="AL34" s="340"/>
      <c r="AM34" s="341"/>
      <c r="AN34" s="46"/>
      <c r="AO34" s="241"/>
      <c r="AP34" s="255"/>
    </row>
    <row r="35" spans="1:42" s="16" customFormat="1" ht="30" customHeight="1">
      <c r="A35" s="345"/>
      <c r="B35" s="340"/>
      <c r="C35" s="341"/>
      <c r="D35" s="46"/>
      <c r="E35" s="60"/>
      <c r="F35" s="255"/>
      <c r="G35" s="88"/>
      <c r="H35" s="81"/>
      <c r="I35" s="81"/>
      <c r="J35" s="85"/>
      <c r="K35" s="340" t="s">
        <v>143</v>
      </c>
      <c r="L35" s="341"/>
      <c r="M35" s="46">
        <v>0</v>
      </c>
      <c r="N35" s="256"/>
      <c r="O35" s="255"/>
      <c r="P35" s="340"/>
      <c r="Q35" s="341"/>
      <c r="R35" s="46"/>
      <c r="S35" s="256"/>
      <c r="T35" s="255"/>
      <c r="U35" s="229"/>
      <c r="V35" s="230"/>
      <c r="W35" s="230"/>
      <c r="X35" s="228"/>
      <c r="Y35" s="88"/>
      <c r="Z35" s="81"/>
      <c r="AA35" s="81"/>
      <c r="AB35" s="85"/>
      <c r="AC35" s="340"/>
      <c r="AD35" s="341"/>
      <c r="AE35" s="46"/>
      <c r="AF35" s="59"/>
      <c r="AG35" s="255"/>
      <c r="AH35" s="229"/>
      <c r="AI35" s="230"/>
      <c r="AJ35" s="230"/>
      <c r="AK35" s="228"/>
      <c r="AL35" s="340"/>
      <c r="AM35" s="341"/>
      <c r="AN35" s="46"/>
      <c r="AO35" s="59"/>
      <c r="AP35" s="255"/>
    </row>
    <row r="36" spans="1:42" s="16" customFormat="1" ht="30" customHeight="1">
      <c r="A36" s="345"/>
      <c r="B36" s="340"/>
      <c r="C36" s="341"/>
      <c r="D36" s="46"/>
      <c r="E36" s="60"/>
      <c r="F36" s="255"/>
      <c r="G36" s="100"/>
      <c r="H36" s="101"/>
      <c r="I36" s="101"/>
      <c r="J36" s="158"/>
      <c r="K36" s="340" t="s">
        <v>43</v>
      </c>
      <c r="L36" s="341"/>
      <c r="M36" s="46">
        <v>1</v>
      </c>
      <c r="N36" s="256"/>
      <c r="O36" s="255"/>
      <c r="P36" s="340"/>
      <c r="Q36" s="341"/>
      <c r="R36" s="46"/>
      <c r="S36" s="256"/>
      <c r="T36" s="255"/>
      <c r="U36" s="42"/>
      <c r="V36" s="43"/>
      <c r="W36" s="43"/>
      <c r="X36" s="44"/>
      <c r="Y36" s="100"/>
      <c r="Z36" s="101"/>
      <c r="AA36" s="101"/>
      <c r="AB36" s="158"/>
      <c r="AC36" s="340"/>
      <c r="AD36" s="341"/>
      <c r="AE36" s="46"/>
      <c r="AF36" s="59"/>
      <c r="AG36" s="255"/>
      <c r="AH36" s="42"/>
      <c r="AI36" s="43"/>
      <c r="AJ36" s="43"/>
      <c r="AK36" s="44"/>
      <c r="AL36" s="340"/>
      <c r="AM36" s="341"/>
      <c r="AN36" s="46"/>
      <c r="AO36" s="59"/>
      <c r="AP36" s="255"/>
    </row>
    <row r="37" spans="1:42" s="15" customFormat="1" ht="30" customHeight="1">
      <c r="A37" s="345"/>
      <c r="B37" s="340"/>
      <c r="C37" s="341"/>
      <c r="D37" s="46"/>
      <c r="E37" s="60"/>
      <c r="F37" s="255"/>
      <c r="G37" s="100"/>
      <c r="H37" s="101"/>
      <c r="I37" s="101"/>
      <c r="J37" s="158"/>
      <c r="K37" s="340" t="s">
        <v>144</v>
      </c>
      <c r="L37" s="341"/>
      <c r="M37" s="46">
        <v>3</v>
      </c>
      <c r="N37" s="256"/>
      <c r="O37" s="255"/>
      <c r="P37" s="340"/>
      <c r="Q37" s="341"/>
      <c r="R37" s="46"/>
      <c r="S37" s="256"/>
      <c r="T37" s="255"/>
      <c r="U37" s="42"/>
      <c r="V37" s="43"/>
      <c r="W37" s="43"/>
      <c r="X37" s="44"/>
      <c r="Y37" s="100"/>
      <c r="Z37" s="101"/>
      <c r="AA37" s="101"/>
      <c r="AB37" s="158"/>
      <c r="AC37" s="340"/>
      <c r="AD37" s="341"/>
      <c r="AE37" s="46"/>
      <c r="AF37" s="241"/>
      <c r="AG37" s="255"/>
      <c r="AH37" s="42"/>
      <c r="AI37" s="43"/>
      <c r="AJ37" s="43"/>
      <c r="AK37" s="44"/>
      <c r="AL37" s="340"/>
      <c r="AM37" s="341"/>
      <c r="AN37" s="46"/>
      <c r="AO37" s="241"/>
      <c r="AP37" s="255"/>
    </row>
    <row r="38" spans="1:42" s="174" customFormat="1" ht="30" customHeight="1">
      <c r="A38" s="345"/>
      <c r="B38" s="340"/>
      <c r="C38" s="341"/>
      <c r="D38" s="216"/>
      <c r="E38" s="119"/>
      <c r="F38" s="316"/>
      <c r="G38" s="305"/>
      <c r="H38" s="306"/>
      <c r="I38" s="306"/>
      <c r="J38" s="309"/>
      <c r="K38" s="340" t="s">
        <v>173</v>
      </c>
      <c r="L38" s="341"/>
      <c r="M38" s="216">
        <v>0</v>
      </c>
      <c r="N38" s="304"/>
      <c r="O38" s="316"/>
      <c r="P38" s="340"/>
      <c r="Q38" s="341"/>
      <c r="R38" s="216"/>
      <c r="S38" s="304"/>
      <c r="T38" s="316"/>
      <c r="U38" s="311"/>
      <c r="V38" s="312"/>
      <c r="W38" s="312"/>
      <c r="X38" s="313"/>
      <c r="Y38" s="100"/>
      <c r="Z38" s="101"/>
      <c r="AA38" s="101"/>
      <c r="AB38" s="158"/>
      <c r="AC38" s="340"/>
      <c r="AD38" s="341"/>
      <c r="AE38" s="216"/>
      <c r="AF38" s="317"/>
      <c r="AG38" s="316"/>
      <c r="AH38" s="42"/>
      <c r="AI38" s="43"/>
      <c r="AJ38" s="43"/>
      <c r="AK38" s="44"/>
      <c r="AL38" s="340"/>
      <c r="AM38" s="341"/>
      <c r="AN38" s="216"/>
      <c r="AO38" s="317"/>
      <c r="AP38" s="316"/>
    </row>
    <row r="39" spans="1:42" s="15" customFormat="1" ht="30" customHeight="1" thickBot="1">
      <c r="A39" s="346"/>
      <c r="B39" s="342"/>
      <c r="C39" s="343"/>
      <c r="D39" s="179"/>
      <c r="E39" s="178"/>
      <c r="F39" s="257"/>
      <c r="G39" s="175"/>
      <c r="H39" s="176"/>
      <c r="I39" s="176"/>
      <c r="J39" s="177"/>
      <c r="K39" s="342" t="s">
        <v>44</v>
      </c>
      <c r="L39" s="343"/>
      <c r="M39" s="179">
        <f>M32*70+M33*45+M34*25+M35*150+M36*60+M37*75</f>
        <v>847.5</v>
      </c>
      <c r="N39" s="178"/>
      <c r="O39" s="257"/>
      <c r="P39" s="342"/>
      <c r="Q39" s="343"/>
      <c r="R39" s="179"/>
      <c r="S39" s="178"/>
      <c r="T39" s="257"/>
      <c r="U39" s="175"/>
      <c r="V39" s="176"/>
      <c r="W39" s="176"/>
      <c r="X39" s="177"/>
      <c r="Y39" s="42"/>
      <c r="Z39" s="43"/>
      <c r="AA39" s="43"/>
      <c r="AB39" s="44"/>
      <c r="AC39" s="342"/>
      <c r="AD39" s="343"/>
      <c r="AE39" s="179"/>
      <c r="AF39" s="132"/>
      <c r="AG39" s="257"/>
      <c r="AH39" s="42"/>
      <c r="AI39" s="43"/>
      <c r="AJ39" s="43"/>
      <c r="AK39" s="44"/>
      <c r="AL39" s="342"/>
      <c r="AM39" s="343"/>
      <c r="AN39" s="179"/>
      <c r="AO39" s="132"/>
      <c r="AP39" s="257"/>
    </row>
    <row r="40" spans="1:42" s="6" customFormat="1" ht="30" customHeight="1" thickBot="1">
      <c r="A40" s="184" t="s">
        <v>45</v>
      </c>
      <c r="B40" s="184"/>
      <c r="C40" s="188"/>
      <c r="D40" s="189"/>
      <c r="E40" s="189"/>
      <c r="F40" s="190"/>
      <c r="G40" s="185"/>
      <c r="H40" s="186"/>
      <c r="I40" s="186"/>
      <c r="J40" s="187"/>
      <c r="K40" s="184" t="s">
        <v>45</v>
      </c>
      <c r="L40" s="188"/>
      <c r="M40" s="189"/>
      <c r="N40" s="189"/>
      <c r="O40" s="190"/>
      <c r="P40" s="184"/>
      <c r="Q40" s="188"/>
      <c r="R40" s="189"/>
      <c r="S40" s="189"/>
      <c r="T40" s="190"/>
      <c r="U40" s="191"/>
      <c r="V40" s="192"/>
      <c r="W40" s="192"/>
      <c r="X40" s="193"/>
      <c r="Y40" s="197"/>
      <c r="Z40" s="187"/>
      <c r="AA40" s="187"/>
      <c r="AB40" s="261"/>
      <c r="AC40" s="184"/>
      <c r="AD40" s="188"/>
      <c r="AE40" s="195"/>
      <c r="AF40" s="262"/>
      <c r="AG40" s="190"/>
      <c r="AH40" s="197"/>
      <c r="AI40" s="187"/>
      <c r="AJ40" s="187"/>
      <c r="AK40" s="187"/>
      <c r="AL40" s="184"/>
      <c r="AM40" s="188"/>
      <c r="AN40" s="195"/>
      <c r="AO40" s="262"/>
      <c r="AP40" s="190"/>
    </row>
    <row r="41" spans="1:42" s="5" customFormat="1" ht="36" customHeight="1">
      <c r="A41" s="201" t="s">
        <v>46</v>
      </c>
      <c r="B41" s="202"/>
      <c r="C41" s="202"/>
      <c r="D41" s="202"/>
      <c r="E41" s="202"/>
      <c r="F41" s="202"/>
      <c r="G41" s="202"/>
      <c r="H41" s="202"/>
      <c r="I41" s="202"/>
      <c r="J41" s="202"/>
      <c r="K41" s="344" t="s">
        <v>47</v>
      </c>
      <c r="L41" s="344"/>
      <c r="M41" s="202"/>
      <c r="N41" s="202"/>
      <c r="O41" s="202"/>
      <c r="P41" s="27" t="s">
        <v>48</v>
      </c>
      <c r="Q41" s="202"/>
      <c r="R41" s="202"/>
      <c r="S41" s="202"/>
      <c r="T41" s="202"/>
      <c r="U41" s="26"/>
      <c r="V41" s="26"/>
      <c r="W41" s="26"/>
      <c r="X41" s="26"/>
      <c r="Y41" s="26"/>
      <c r="Z41" s="26"/>
      <c r="AA41" s="26"/>
      <c r="AB41" s="26"/>
      <c r="AC41" s="263"/>
      <c r="AD41" s="344" t="s">
        <v>49</v>
      </c>
      <c r="AE41" s="344"/>
      <c r="AF41" s="202"/>
      <c r="AG41" s="202"/>
      <c r="AH41" s="26"/>
      <c r="AI41" s="26"/>
      <c r="AJ41" s="26"/>
      <c r="AK41" s="26"/>
      <c r="AL41" s="263"/>
      <c r="AM41" s="344" t="s">
        <v>49</v>
      </c>
      <c r="AN41" s="344"/>
      <c r="AO41" s="202"/>
      <c r="AP41" s="202"/>
    </row>
    <row r="42" spans="1:42">
      <c r="A42" s="1"/>
      <c r="B42" s="19"/>
      <c r="C42" s="16"/>
      <c r="D42" s="16"/>
      <c r="E42" s="16"/>
      <c r="F42" s="19"/>
      <c r="K42" s="19"/>
      <c r="L42" s="16"/>
      <c r="M42" s="22"/>
      <c r="N42" s="16"/>
      <c r="O42" s="19"/>
      <c r="P42" s="19"/>
      <c r="Q42" s="16"/>
      <c r="R42" s="22"/>
      <c r="S42" s="16"/>
      <c r="T42" s="19"/>
      <c r="AC42" s="17"/>
      <c r="AD42" s="15"/>
      <c r="AE42" s="15"/>
      <c r="AF42" s="18"/>
      <c r="AG42" s="18"/>
      <c r="AL42" s="17"/>
      <c r="AM42" s="15"/>
      <c r="AN42" s="15"/>
      <c r="AO42" s="18"/>
      <c r="AP42" s="18"/>
    </row>
    <row r="43" spans="1:42">
      <c r="A43" s="1"/>
      <c r="B43" s="4"/>
      <c r="C43" s="23"/>
      <c r="D43" s="8"/>
      <c r="E43" s="4"/>
      <c r="F43" s="8"/>
      <c r="K43" s="8"/>
      <c r="L43" s="23"/>
      <c r="M43" s="24"/>
      <c r="N43" s="4"/>
      <c r="O43" s="8"/>
      <c r="P43" s="8"/>
      <c r="Q43" s="23"/>
      <c r="R43" s="24"/>
      <c r="S43" s="4"/>
      <c r="T43" s="8"/>
      <c r="AC43" s="18"/>
      <c r="AD43" s="15"/>
      <c r="AE43" s="15"/>
      <c r="AF43" s="18"/>
      <c r="AG43" s="18"/>
      <c r="AL43" s="18"/>
      <c r="AM43" s="15"/>
      <c r="AN43" s="15"/>
      <c r="AO43" s="18"/>
      <c r="AP43" s="18"/>
    </row>
    <row r="44" spans="1:42">
      <c r="A44" s="1"/>
      <c r="B44" s="7"/>
      <c r="K44" s="7"/>
      <c r="P44" s="7"/>
      <c r="AC44" s="18"/>
      <c r="AD44" s="15"/>
      <c r="AE44" s="15"/>
      <c r="AF44" s="18"/>
      <c r="AG44" s="18"/>
      <c r="AL44" s="18"/>
      <c r="AM44" s="15"/>
      <c r="AN44" s="15"/>
      <c r="AO44" s="18"/>
      <c r="AP44" s="18"/>
    </row>
    <row r="45" spans="1:42">
      <c r="B45" s="7"/>
      <c r="K45" s="7"/>
      <c r="P45" s="7"/>
      <c r="AC45" s="1"/>
      <c r="AL45" s="1"/>
    </row>
    <row r="46" spans="1:42">
      <c r="B46" s="7"/>
      <c r="K46" s="7"/>
      <c r="P46" s="7"/>
      <c r="AC46" s="1"/>
      <c r="AL46" s="1"/>
    </row>
    <row r="47" spans="1:42">
      <c r="B47" s="7"/>
      <c r="K47" s="7"/>
      <c r="P47" s="7"/>
      <c r="AC47" s="1"/>
      <c r="AL47" s="1"/>
    </row>
    <row r="48" spans="1:42">
      <c r="B48" s="7"/>
      <c r="K48" s="7"/>
      <c r="P48" s="7"/>
      <c r="AC48" s="1"/>
      <c r="AL48" s="1"/>
    </row>
    <row r="49" spans="1:38">
      <c r="A49" s="1"/>
      <c r="B49" s="7"/>
      <c r="K49" s="7"/>
      <c r="M49" s="7"/>
      <c r="O49" s="7"/>
      <c r="P49" s="7"/>
      <c r="R49" s="7"/>
      <c r="T49" s="7"/>
      <c r="U49" s="7"/>
      <c r="V49" s="7"/>
      <c r="W49" s="7"/>
      <c r="X49" s="7"/>
      <c r="AC49" s="1"/>
      <c r="AL49" s="1"/>
    </row>
    <row r="50" spans="1:38">
      <c r="A50" s="1"/>
      <c r="B50" s="7"/>
      <c r="K50" s="7"/>
      <c r="M50" s="7"/>
      <c r="O50" s="7"/>
      <c r="P50" s="7"/>
      <c r="R50" s="7"/>
      <c r="T50" s="7"/>
      <c r="U50" s="7"/>
      <c r="V50" s="7"/>
      <c r="W50" s="7"/>
      <c r="X50" s="7"/>
      <c r="AC50" s="1"/>
      <c r="AL50" s="1"/>
    </row>
    <row r="51" spans="1:38">
      <c r="A51" s="1"/>
      <c r="B51" s="7"/>
      <c r="K51" s="7"/>
      <c r="M51" s="7"/>
      <c r="O51" s="7"/>
      <c r="P51" s="7"/>
      <c r="R51" s="7"/>
      <c r="T51" s="7"/>
      <c r="U51" s="7"/>
      <c r="V51" s="7"/>
      <c r="W51" s="7"/>
      <c r="X51" s="7"/>
      <c r="AC51" s="1"/>
      <c r="AL51" s="1"/>
    </row>
    <row r="52" spans="1:38">
      <c r="A52" s="1"/>
    </row>
    <row r="53" spans="1:38">
      <c r="A53" s="1"/>
    </row>
    <row r="54" spans="1:38">
      <c r="A54" s="1"/>
    </row>
    <row r="55" spans="1:38">
      <c r="A55" s="1"/>
    </row>
  </sheetData>
  <mergeCells count="81">
    <mergeCell ref="K41:L41"/>
    <mergeCell ref="AD41:AE41"/>
    <mergeCell ref="AM41:AN41"/>
    <mergeCell ref="B38:C38"/>
    <mergeCell ref="K38:L38"/>
    <mergeCell ref="P38:Q38"/>
    <mergeCell ref="AC38:AD38"/>
    <mergeCell ref="AL38:AM38"/>
    <mergeCell ref="B39:C39"/>
    <mergeCell ref="K39:L39"/>
    <mergeCell ref="P39:Q39"/>
    <mergeCell ref="AC39:AD39"/>
    <mergeCell ref="AL39:AM39"/>
    <mergeCell ref="P35:Q35"/>
    <mergeCell ref="AC35:AD35"/>
    <mergeCell ref="AL35:AM35"/>
    <mergeCell ref="B37:C37"/>
    <mergeCell ref="K37:L37"/>
    <mergeCell ref="P37:Q37"/>
    <mergeCell ref="AC37:AD37"/>
    <mergeCell ref="AL37:AM37"/>
    <mergeCell ref="B36:C36"/>
    <mergeCell ref="K36:L36"/>
    <mergeCell ref="P36:Q36"/>
    <mergeCell ref="AC36:AD36"/>
    <mergeCell ref="AL36:AM36"/>
    <mergeCell ref="A15:A20"/>
    <mergeCell ref="B15:B20"/>
    <mergeCell ref="K15:K20"/>
    <mergeCell ref="AL32:AM32"/>
    <mergeCell ref="B34:C34"/>
    <mergeCell ref="K34:L34"/>
    <mergeCell ref="P34:Q34"/>
    <mergeCell ref="AC34:AD34"/>
    <mergeCell ref="AL34:AM34"/>
    <mergeCell ref="A32:A39"/>
    <mergeCell ref="B32:C32"/>
    <mergeCell ref="K32:L32"/>
    <mergeCell ref="P32:Q32"/>
    <mergeCell ref="AC32:AD32"/>
    <mergeCell ref="B35:C35"/>
    <mergeCell ref="K35:L35"/>
    <mergeCell ref="AL25:AL29"/>
    <mergeCell ref="A21:A24"/>
    <mergeCell ref="B21:B24"/>
    <mergeCell ref="K21:K24"/>
    <mergeCell ref="P21:P24"/>
    <mergeCell ref="AC21:AC24"/>
    <mergeCell ref="AL21:AL24"/>
    <mergeCell ref="A25:A29"/>
    <mergeCell ref="B25:B29"/>
    <mergeCell ref="K25:K29"/>
    <mergeCell ref="P25:P29"/>
    <mergeCell ref="AC25:AC29"/>
    <mergeCell ref="P15:P20"/>
    <mergeCell ref="AC15:AC20"/>
    <mergeCell ref="AL3:AM3"/>
    <mergeCell ref="AN3:AP3"/>
    <mergeCell ref="A5:A8"/>
    <mergeCell ref="B5:B8"/>
    <mergeCell ref="K5:K14"/>
    <mergeCell ref="P5:P8"/>
    <mergeCell ref="AC5:AC8"/>
    <mergeCell ref="AL5:AL8"/>
    <mergeCell ref="A9:A14"/>
    <mergeCell ref="B9:B14"/>
    <mergeCell ref="P9:P14"/>
    <mergeCell ref="AC9:AC14"/>
    <mergeCell ref="AL9:AL14"/>
    <mergeCell ref="AL15:AL20"/>
    <mergeCell ref="A1:AK1"/>
    <mergeCell ref="A2:D2"/>
    <mergeCell ref="F2:Q2"/>
    <mergeCell ref="B3:C3"/>
    <mergeCell ref="D3:F3"/>
    <mergeCell ref="K3:L3"/>
    <mergeCell ref="M3:O3"/>
    <mergeCell ref="P3:Q3"/>
    <mergeCell ref="R3:T3"/>
    <mergeCell ref="AC3:AD3"/>
    <mergeCell ref="AE3:AG3"/>
  </mergeCells>
  <phoneticPr fontId="22" type="noConversion"/>
  <pageMargins left="0.39370078740157483" right="0.39370078740157483" top="0" bottom="0" header="0.31496062992125984" footer="0.31496062992125984"/>
  <pageSetup paperSize="9" scale="47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5</vt:i4>
      </vt:variant>
    </vt:vector>
  </HeadingPairs>
  <TitlesOfParts>
    <vt:vector size="11" baseType="lpstr">
      <vt:lpstr>萬新月菜單</vt:lpstr>
      <vt:lpstr>第一週</vt:lpstr>
      <vt:lpstr>第二週</vt:lpstr>
      <vt:lpstr>第三週</vt:lpstr>
      <vt:lpstr>第四週</vt:lpstr>
      <vt:lpstr>第五週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C J</cp:lastModifiedBy>
  <cp:lastPrinted>2023-05-25T00:41:08Z</cp:lastPrinted>
  <dcterms:created xsi:type="dcterms:W3CDTF">2014-10-23T04:16:33Z</dcterms:created>
  <dcterms:modified xsi:type="dcterms:W3CDTF">2025-08-22T06:09:09Z</dcterms:modified>
</cp:coreProperties>
</file>