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主計\Desktop\會計用表單\"/>
    </mc:Choice>
  </mc:AlternateContent>
  <xr:revisionPtr revIDLastSave="0" documentId="8_{5E00433A-5F42-4F7E-9D88-CF9D90618D1B}" xr6:coauthVersionLast="47" xr6:coauthVersionMax="47" xr10:uidLastSave="{00000000-0000-0000-0000-000000000000}"/>
  <bookViews>
    <workbookView xWindow="-120" yWindow="-120" windowWidth="29040" windowHeight="15840" activeTab="1" xr2:uid="{89147E02-F0BB-468A-A9F5-2DD7B078C83A}"/>
  </bookViews>
  <sheets>
    <sheet name="項目" sheetId="2" r:id="rId1"/>
    <sheet name="傳票明細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5" i="1"/>
  <c r="B4" i="1"/>
  <c r="B3" i="1"/>
  <c r="B9" i="1" s="1"/>
  <c r="B20" i="1"/>
  <c r="B19" i="1"/>
  <c r="B18" i="1"/>
  <c r="B13" i="1"/>
  <c r="A5" i="1"/>
  <c r="A4" i="1"/>
  <c r="A3" i="1"/>
  <c r="C17" i="2"/>
  <c r="C16" i="2"/>
  <c r="C15" i="2"/>
  <c r="K6" i="2"/>
  <c r="G6" i="2"/>
  <c r="C6" i="2"/>
  <c r="C13" i="2" s="1"/>
  <c r="K13" i="2"/>
  <c r="J13" i="2"/>
  <c r="G13" i="2"/>
  <c r="F13" i="2"/>
  <c r="B13" i="2"/>
  <c r="B24" i="1" l="1"/>
  <c r="B21" i="1"/>
  <c r="B14" i="1"/>
</calcChain>
</file>

<file path=xl/sharedStrings.xml><?xml version="1.0" encoding="utf-8"?>
<sst xmlns="http://schemas.openxmlformats.org/spreadsheetml/2006/main" count="50" uniqueCount="28">
  <si>
    <t>付款憑單</t>
    <phoneticPr fontId="4" type="noConversion"/>
  </si>
  <si>
    <t>合計</t>
    <phoneticPr fontId="4" type="noConversion"/>
  </si>
  <si>
    <t>受款人清單:</t>
    <phoneticPr fontId="4" type="noConversion"/>
  </si>
  <si>
    <t>金額</t>
    <phoneticPr fontId="4" type="noConversion"/>
  </si>
  <si>
    <t>萬新國中保管款234專戶-A0003</t>
    <phoneticPr fontId="4" type="noConversion"/>
  </si>
  <si>
    <t>項目</t>
    <phoneticPr fontId="4" type="noConversion"/>
  </si>
  <si>
    <t>應付款</t>
    <phoneticPr fontId="4" type="noConversion"/>
  </si>
  <si>
    <t>代扣款</t>
    <phoneticPr fontId="4" type="noConversion"/>
  </si>
  <si>
    <t>預算支付數</t>
    <phoneticPr fontId="4" type="noConversion"/>
  </si>
  <si>
    <t>薪資實付數</t>
    <phoneticPr fontId="4" type="noConversion"/>
  </si>
  <si>
    <t>113年8-9月份教師兼代課鐘點費</t>
    <phoneticPr fontId="4" type="noConversion"/>
  </si>
  <si>
    <t>勞健</t>
    <phoneticPr fontId="4" type="noConversion"/>
  </si>
  <si>
    <t>勞保</t>
    <phoneticPr fontId="4" type="noConversion"/>
  </si>
  <si>
    <t>退職準備金</t>
    <phoneticPr fontId="4" type="noConversion"/>
  </si>
  <si>
    <t>鐘點費</t>
    <phoneticPr fontId="4" type="noConversion"/>
  </si>
  <si>
    <t>113年8-9月份音樂班教師兼代課鐘點費</t>
    <phoneticPr fontId="4" type="noConversion"/>
  </si>
  <si>
    <t>113年8-9月份教師減授課鐘點費</t>
    <phoneticPr fontId="4" type="noConversion"/>
  </si>
  <si>
    <t>124兼職人員酬金</t>
    <phoneticPr fontId="3" type="noConversion"/>
  </si>
  <si>
    <t>金額</t>
    <phoneticPr fontId="3" type="noConversion"/>
  </si>
  <si>
    <t>183傷病醫藥費-113年度健康檢查補助費</t>
    <phoneticPr fontId="3" type="noConversion"/>
  </si>
  <si>
    <t>18Y其他福利費-113年10月份休假補助費</t>
    <phoneticPr fontId="3" type="noConversion"/>
  </si>
  <si>
    <t>鐘點費代扣款收入傳票(戶頭234)</t>
    <phoneticPr fontId="4" type="noConversion"/>
  </si>
  <si>
    <t>8102薪資</t>
    <phoneticPr fontId="3" type="noConversion"/>
  </si>
  <si>
    <t>8202勞健</t>
    <phoneticPr fontId="4" type="noConversion"/>
  </si>
  <si>
    <t>8305勞保費</t>
    <phoneticPr fontId="4" type="noConversion"/>
  </si>
  <si>
    <t>6304退休準備金(教師)</t>
    <phoneticPr fontId="4" type="noConversion"/>
  </si>
  <si>
    <t>鐘點費代扣款支出傳票(戶頭234)</t>
    <phoneticPr fontId="4" type="noConversion"/>
  </si>
  <si>
    <t>受款人:A00011交合作金庫銀行萬丹分行代轉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</si>
</sst>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5" fillId="0" borderId="2" xfId="1" applyNumberFormat="1" applyFont="1" applyBorder="1">
      <alignment vertical="center"/>
    </xf>
    <xf numFmtId="0" fontId="2" fillId="0" borderId="0" xfId="0" applyFont="1" applyAlignment="1">
      <alignment vertical="center" wrapText="1"/>
    </xf>
    <xf numFmtId="176" fontId="2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176" fontId="6" fillId="0" borderId="2" xfId="1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vertical="center" wrapText="1"/>
    </xf>
    <xf numFmtId="176" fontId="9" fillId="0" borderId="2" xfId="1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Border="1">
      <alignment vertical="center"/>
    </xf>
    <xf numFmtId="0" fontId="7" fillId="0" borderId="2" xfId="0" applyFont="1" applyBorder="1" applyAlignment="1">
      <alignment vertical="center" wrapText="1"/>
    </xf>
    <xf numFmtId="176" fontId="7" fillId="0" borderId="2" xfId="1" applyNumberFormat="1" applyFont="1" applyBorder="1">
      <alignment vertical="center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499-F86E-45A2-8DC3-D35E26F4B414}">
  <dimension ref="A1:K17"/>
  <sheetViews>
    <sheetView workbookViewId="0">
      <selection activeCell="F19" sqref="F19"/>
    </sheetView>
  </sheetViews>
  <sheetFormatPr defaultRowHeight="19.5" x14ac:dyDescent="0.25"/>
  <cols>
    <col min="1" max="1" width="13" style="11" customWidth="1"/>
    <col min="2" max="2" width="12.625" style="11" customWidth="1"/>
    <col min="3" max="3" width="11.625" style="11" customWidth="1"/>
    <col min="4" max="4" width="4.5" style="11" customWidth="1"/>
    <col min="5" max="5" width="12.875" style="11" customWidth="1"/>
    <col min="6" max="6" width="13.625" style="11" customWidth="1"/>
    <col min="7" max="7" width="10.75" style="11" customWidth="1"/>
    <col min="8" max="8" width="3.75" style="11" customWidth="1"/>
    <col min="9" max="9" width="12.875" style="11" customWidth="1"/>
    <col min="10" max="10" width="14.25" style="11" customWidth="1"/>
    <col min="11" max="11" width="11.625" style="11" customWidth="1"/>
  </cols>
  <sheetData>
    <row r="1" spans="1:11" ht="16.5" x14ac:dyDescent="0.25">
      <c r="A1" s="28" t="s">
        <v>10</v>
      </c>
      <c r="B1" s="28"/>
      <c r="C1" s="28"/>
      <c r="D1" s="5"/>
      <c r="E1" s="28" t="s">
        <v>16</v>
      </c>
      <c r="F1" s="28"/>
      <c r="G1" s="28"/>
      <c r="H1" s="5"/>
      <c r="I1" s="28" t="s">
        <v>15</v>
      </c>
      <c r="J1" s="28"/>
      <c r="K1" s="28"/>
    </row>
    <row r="2" spans="1:11" s="4" customFormat="1" x14ac:dyDescent="0.25">
      <c r="A2" s="12" t="s">
        <v>5</v>
      </c>
      <c r="B2" s="12" t="s">
        <v>6</v>
      </c>
      <c r="C2" s="12" t="s">
        <v>7</v>
      </c>
      <c r="D2" s="13"/>
      <c r="E2" s="12" t="s">
        <v>5</v>
      </c>
      <c r="F2" s="12" t="s">
        <v>6</v>
      </c>
      <c r="G2" s="12" t="s">
        <v>7</v>
      </c>
      <c r="H2" s="13"/>
      <c r="I2" s="12" t="s">
        <v>5</v>
      </c>
      <c r="J2" s="12" t="s">
        <v>6</v>
      </c>
      <c r="K2" s="12" t="s">
        <v>7</v>
      </c>
    </row>
    <row r="3" spans="1:11" ht="16.5" x14ac:dyDescent="0.25">
      <c r="A3" s="6" t="s">
        <v>14</v>
      </c>
      <c r="B3" s="8">
        <v>48762</v>
      </c>
      <c r="C3" s="8"/>
      <c r="D3" s="7"/>
      <c r="E3" s="6" t="s">
        <v>14</v>
      </c>
      <c r="F3" s="8">
        <v>119826</v>
      </c>
      <c r="G3" s="8"/>
      <c r="H3" s="7"/>
      <c r="I3" s="6" t="s">
        <v>14</v>
      </c>
      <c r="J3" s="8">
        <v>44226</v>
      </c>
      <c r="K3" s="8"/>
    </row>
    <row r="4" spans="1:11" ht="16.5" x14ac:dyDescent="0.25">
      <c r="A4" s="6" t="s">
        <v>11</v>
      </c>
      <c r="B4" s="8">
        <v>1329</v>
      </c>
      <c r="C4" s="8">
        <v>1755</v>
      </c>
      <c r="D4" s="7"/>
      <c r="E4" s="6" t="s">
        <v>11</v>
      </c>
      <c r="F4" s="8">
        <v>2658</v>
      </c>
      <c r="G4" s="8">
        <v>3510</v>
      </c>
      <c r="H4" s="7"/>
      <c r="I4" s="6" t="s">
        <v>11</v>
      </c>
      <c r="J4" s="8">
        <v>2658</v>
      </c>
      <c r="K4" s="8">
        <v>4362</v>
      </c>
    </row>
    <row r="5" spans="1:11" ht="16.5" x14ac:dyDescent="0.25">
      <c r="A5" s="6" t="s">
        <v>12</v>
      </c>
      <c r="B5" s="8">
        <v>3790</v>
      </c>
      <c r="C5" s="8">
        <v>4847</v>
      </c>
      <c r="D5" s="7"/>
      <c r="E5" s="6" t="s">
        <v>12</v>
      </c>
      <c r="F5" s="8">
        <v>8346</v>
      </c>
      <c r="G5" s="8">
        <v>10666</v>
      </c>
      <c r="H5" s="7"/>
      <c r="I5" s="6" t="s">
        <v>12</v>
      </c>
      <c r="J5" s="8">
        <v>6293</v>
      </c>
      <c r="K5" s="8">
        <v>8036</v>
      </c>
    </row>
    <row r="6" spans="1:11" ht="16.5" x14ac:dyDescent="0.25">
      <c r="A6" s="6" t="s">
        <v>13</v>
      </c>
      <c r="B6" s="8">
        <v>2501</v>
      </c>
      <c r="C6" s="8">
        <f>B6</f>
        <v>2501</v>
      </c>
      <c r="D6" s="7"/>
      <c r="E6" s="6" t="s">
        <v>13</v>
      </c>
      <c r="F6" s="8">
        <v>5116</v>
      </c>
      <c r="G6" s="8">
        <f>F6</f>
        <v>5116</v>
      </c>
      <c r="H6" s="7"/>
      <c r="I6" s="6" t="s">
        <v>13</v>
      </c>
      <c r="J6" s="8">
        <v>3878</v>
      </c>
      <c r="K6" s="8">
        <f>J6</f>
        <v>3878</v>
      </c>
    </row>
    <row r="7" spans="1:11" ht="16.5" x14ac:dyDescent="0.25">
      <c r="A7" s="6"/>
      <c r="B7" s="8"/>
      <c r="C7" s="8"/>
      <c r="D7" s="7"/>
      <c r="E7" s="6"/>
      <c r="F7" s="8"/>
      <c r="G7" s="8"/>
      <c r="H7" s="7"/>
      <c r="I7" s="6"/>
      <c r="J7" s="8"/>
      <c r="K7" s="8"/>
    </row>
    <row r="8" spans="1:11" ht="16.5" x14ac:dyDescent="0.25">
      <c r="A8" s="6"/>
      <c r="B8" s="8"/>
      <c r="C8" s="8"/>
      <c r="D8" s="7"/>
      <c r="E8" s="6"/>
      <c r="F8" s="8"/>
      <c r="G8" s="8"/>
      <c r="H8" s="7"/>
      <c r="I8" s="6"/>
      <c r="J8" s="8"/>
      <c r="K8" s="8"/>
    </row>
    <row r="9" spans="1:11" ht="16.5" x14ac:dyDescent="0.25">
      <c r="A9" s="6"/>
      <c r="B9" s="8"/>
      <c r="C9" s="8"/>
      <c r="D9" s="7"/>
      <c r="E9" s="6"/>
      <c r="F9" s="8"/>
      <c r="G9" s="8"/>
      <c r="H9" s="7"/>
      <c r="I9" s="6"/>
      <c r="J9" s="8"/>
      <c r="K9" s="8"/>
    </row>
    <row r="10" spans="1:11" ht="16.5" x14ac:dyDescent="0.25">
      <c r="A10" s="6"/>
      <c r="B10" s="8"/>
      <c r="C10" s="8"/>
      <c r="D10" s="7"/>
      <c r="E10" s="6"/>
      <c r="F10" s="8"/>
      <c r="G10" s="8"/>
      <c r="H10" s="7"/>
      <c r="I10" s="6"/>
      <c r="J10" s="8"/>
      <c r="K10" s="8"/>
    </row>
    <row r="11" spans="1:11" ht="16.5" x14ac:dyDescent="0.25">
      <c r="A11" s="6"/>
      <c r="B11" s="8"/>
      <c r="C11" s="8"/>
      <c r="D11" s="7"/>
      <c r="E11" s="6"/>
      <c r="F11" s="8"/>
      <c r="G11" s="8"/>
      <c r="H11" s="7"/>
      <c r="I11" s="6"/>
      <c r="J11" s="8"/>
      <c r="K11" s="8"/>
    </row>
    <row r="12" spans="1:11" ht="16.5" x14ac:dyDescent="0.25">
      <c r="A12" s="6"/>
      <c r="B12" s="8"/>
      <c r="C12" s="8"/>
      <c r="D12" s="7"/>
      <c r="E12" s="6"/>
      <c r="F12" s="8"/>
      <c r="G12" s="8"/>
      <c r="H12" s="7"/>
      <c r="I12" s="6"/>
      <c r="J12" s="8"/>
      <c r="K12" s="8"/>
    </row>
    <row r="13" spans="1:11" ht="16.5" x14ac:dyDescent="0.25">
      <c r="A13" s="9" t="s">
        <v>1</v>
      </c>
      <c r="B13" s="1">
        <f>SUM(B3:B12)</f>
        <v>56382</v>
      </c>
      <c r="C13" s="1">
        <f>SUM(C3:C12)</f>
        <v>9103</v>
      </c>
      <c r="D13" s="10"/>
      <c r="E13" s="9" t="s">
        <v>1</v>
      </c>
      <c r="F13" s="1">
        <f>SUM(F3:F12)</f>
        <v>135946</v>
      </c>
      <c r="G13" s="1">
        <f>SUM(G3:G12)</f>
        <v>19292</v>
      </c>
      <c r="H13" s="10"/>
      <c r="I13" s="9" t="s">
        <v>1</v>
      </c>
      <c r="J13" s="1">
        <f>SUM(J3:J12)</f>
        <v>57055</v>
      </c>
      <c r="K13" s="1">
        <f>SUM(K3:K12)</f>
        <v>16276</v>
      </c>
    </row>
    <row r="15" spans="1:11" x14ac:dyDescent="0.25">
      <c r="A15" s="27" t="s">
        <v>8</v>
      </c>
      <c r="B15" s="27"/>
      <c r="C15" s="27">
        <f>B13+F13+J13</f>
        <v>249383</v>
      </c>
      <c r="D15" s="27"/>
      <c r="E15" s="27"/>
    </row>
    <row r="16" spans="1:11" x14ac:dyDescent="0.25">
      <c r="A16" s="27" t="s">
        <v>7</v>
      </c>
      <c r="B16" s="27"/>
      <c r="C16" s="27">
        <f>C13+G13+K13</f>
        <v>44671</v>
      </c>
      <c r="D16" s="27"/>
      <c r="E16" s="27"/>
    </row>
    <row r="17" spans="1:5" x14ac:dyDescent="0.25">
      <c r="A17" s="27" t="s">
        <v>9</v>
      </c>
      <c r="B17" s="27"/>
      <c r="C17" s="27">
        <f>C15-C16</f>
        <v>204712</v>
      </c>
      <c r="D17" s="27"/>
      <c r="E17" s="27"/>
    </row>
  </sheetData>
  <mergeCells count="9">
    <mergeCell ref="A17:B17"/>
    <mergeCell ref="C17:E17"/>
    <mergeCell ref="I1:K1"/>
    <mergeCell ref="A1:C1"/>
    <mergeCell ref="E1:G1"/>
    <mergeCell ref="A15:B15"/>
    <mergeCell ref="C15:E15"/>
    <mergeCell ref="A16:B16"/>
    <mergeCell ref="C16:E16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DD9E-9610-4C2F-85EF-009168F4C4AF}">
  <dimension ref="A1:B25"/>
  <sheetViews>
    <sheetView tabSelected="1" workbookViewId="0">
      <selection activeCell="F20" sqref="F20"/>
    </sheetView>
  </sheetViews>
  <sheetFormatPr defaultRowHeight="16.5" x14ac:dyDescent="0.25"/>
  <cols>
    <col min="1" max="1" width="51.625" style="2" customWidth="1"/>
    <col min="2" max="2" width="14.375" style="3" customWidth="1"/>
  </cols>
  <sheetData>
    <row r="1" spans="1:2" s="14" customFormat="1" ht="30" customHeight="1" x14ac:dyDescent="0.25">
      <c r="A1" s="29" t="s">
        <v>0</v>
      </c>
      <c r="B1" s="29"/>
    </row>
    <row r="2" spans="1:2" s="14" customFormat="1" ht="30" customHeight="1" x14ac:dyDescent="0.25">
      <c r="A2" s="21" t="s">
        <v>17</v>
      </c>
      <c r="B2" s="17" t="s">
        <v>18</v>
      </c>
    </row>
    <row r="3" spans="1:2" s="14" customFormat="1" ht="30" customHeight="1" x14ac:dyDescent="0.25">
      <c r="A3" s="15" t="str">
        <f>項目!A1</f>
        <v>113年8-9月份教師兼代課鐘點費</v>
      </c>
      <c r="B3" s="16">
        <f>項目!B13</f>
        <v>56382</v>
      </c>
    </row>
    <row r="4" spans="1:2" s="14" customFormat="1" ht="30" customHeight="1" x14ac:dyDescent="0.25">
      <c r="A4" s="15" t="str">
        <f>項目!E1</f>
        <v>113年8-9月份教師減授課鐘點費</v>
      </c>
      <c r="B4" s="16">
        <f>項目!F13</f>
        <v>135946</v>
      </c>
    </row>
    <row r="5" spans="1:2" s="14" customFormat="1" ht="30" customHeight="1" x14ac:dyDescent="0.25">
      <c r="A5" s="15" t="str">
        <f>項目!I1</f>
        <v>113年8-9月份音樂班教師兼代課鐘點費</v>
      </c>
      <c r="B5" s="16">
        <f>項目!J13</f>
        <v>57055</v>
      </c>
    </row>
    <row r="6" spans="1:2" s="23" customFormat="1" ht="30" customHeight="1" x14ac:dyDescent="0.25">
      <c r="A6" s="24" t="s">
        <v>19</v>
      </c>
      <c r="B6" s="22"/>
    </row>
    <row r="7" spans="1:2" s="23" customFormat="1" ht="30" customHeight="1" x14ac:dyDescent="0.25">
      <c r="A7" s="21" t="s">
        <v>20</v>
      </c>
      <c r="B7" s="22">
        <v>16000</v>
      </c>
    </row>
    <row r="8" spans="1:2" s="23" customFormat="1" ht="30" hidden="1" customHeight="1" x14ac:dyDescent="0.25">
      <c r="A8" s="21"/>
      <c r="B8" s="22"/>
    </row>
    <row r="9" spans="1:2" s="14" customFormat="1" ht="30" customHeight="1" x14ac:dyDescent="0.25">
      <c r="A9" s="17" t="s">
        <v>1</v>
      </c>
      <c r="B9" s="16">
        <f>SUM(B3:B8)</f>
        <v>265383</v>
      </c>
    </row>
    <row r="10" spans="1:2" s="14" customFormat="1" ht="30" customHeight="1" x14ac:dyDescent="0.25">
      <c r="A10" s="18"/>
      <c r="B10" s="19"/>
    </row>
    <row r="11" spans="1:2" s="14" customFormat="1" ht="30" customHeight="1" x14ac:dyDescent="0.25">
      <c r="A11" s="15" t="s">
        <v>2</v>
      </c>
      <c r="B11" s="16" t="s">
        <v>3</v>
      </c>
    </row>
    <row r="12" spans="1:2" s="14" customFormat="1" ht="30" customHeight="1" x14ac:dyDescent="0.25">
      <c r="A12" s="15" t="s">
        <v>4</v>
      </c>
      <c r="B12" s="16">
        <f>項目!C17+B6+B7</f>
        <v>220712</v>
      </c>
    </row>
    <row r="13" spans="1:2" s="14" customFormat="1" ht="30" customHeight="1" x14ac:dyDescent="0.25">
      <c r="A13" s="15" t="s">
        <v>4</v>
      </c>
      <c r="B13" s="16">
        <f>項目!C16</f>
        <v>44671</v>
      </c>
    </row>
    <row r="14" spans="1:2" s="14" customFormat="1" ht="30" customHeight="1" x14ac:dyDescent="0.25">
      <c r="A14" s="15" t="s">
        <v>1</v>
      </c>
      <c r="B14" s="16">
        <f>SUM(B12:B13)</f>
        <v>265383</v>
      </c>
    </row>
    <row r="15" spans="1:2" s="14" customFormat="1" ht="30" customHeight="1" x14ac:dyDescent="0.25">
      <c r="A15" s="18"/>
      <c r="B15" s="20"/>
    </row>
    <row r="16" spans="1:2" s="14" customFormat="1" ht="30" customHeight="1" x14ac:dyDescent="0.25">
      <c r="A16" s="30" t="s">
        <v>21</v>
      </c>
      <c r="B16" s="30"/>
    </row>
    <row r="17" spans="1:2" s="14" customFormat="1" ht="30" customHeight="1" x14ac:dyDescent="0.25">
      <c r="A17" s="25" t="s">
        <v>22</v>
      </c>
      <c r="B17" s="26">
        <f>B12</f>
        <v>220712</v>
      </c>
    </row>
    <row r="18" spans="1:2" s="14" customFormat="1" ht="30" customHeight="1" x14ac:dyDescent="0.25">
      <c r="A18" s="15" t="s">
        <v>23</v>
      </c>
      <c r="B18" s="16">
        <f>項目!C4+項目!G4+項目!K4</f>
        <v>9627</v>
      </c>
    </row>
    <row r="19" spans="1:2" s="14" customFormat="1" ht="30" customHeight="1" x14ac:dyDescent="0.25">
      <c r="A19" s="15" t="s">
        <v>24</v>
      </c>
      <c r="B19" s="16">
        <f>項目!C5+項目!G5+項目!K5</f>
        <v>23549</v>
      </c>
    </row>
    <row r="20" spans="1:2" s="14" customFormat="1" ht="30" customHeight="1" x14ac:dyDescent="0.25">
      <c r="A20" s="15" t="s">
        <v>25</v>
      </c>
      <c r="B20" s="16">
        <f>項目!C6+項目!G6+項目!K6</f>
        <v>11495</v>
      </c>
    </row>
    <row r="21" spans="1:2" s="14" customFormat="1" ht="30" customHeight="1" x14ac:dyDescent="0.25">
      <c r="A21" s="15" t="s">
        <v>1</v>
      </c>
      <c r="B21" s="16">
        <f>SUM(B17:B20)</f>
        <v>265383</v>
      </c>
    </row>
    <row r="22" spans="1:2" s="14" customFormat="1" ht="30" customHeight="1" x14ac:dyDescent="0.25">
      <c r="A22" s="18"/>
      <c r="B22" s="19"/>
    </row>
    <row r="23" spans="1:2" ht="30" customHeight="1" x14ac:dyDescent="0.25">
      <c r="A23" s="30" t="s">
        <v>26</v>
      </c>
      <c r="B23" s="30"/>
    </row>
    <row r="24" spans="1:2" ht="30" customHeight="1" x14ac:dyDescent="0.25">
      <c r="A24" s="25" t="s">
        <v>22</v>
      </c>
      <c r="B24" s="26">
        <f>B17</f>
        <v>220712</v>
      </c>
    </row>
    <row r="25" spans="1:2" ht="30" customHeight="1" x14ac:dyDescent="0.25">
      <c r="A25" s="18" t="s">
        <v>27</v>
      </c>
    </row>
  </sheetData>
  <mergeCells count="3">
    <mergeCell ref="A1:B1"/>
    <mergeCell ref="A16:B16"/>
    <mergeCell ref="A23:B2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項目</vt:lpstr>
      <vt:lpstr>傳票明細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cp:lastPrinted>2024-10-16T00:57:58Z</cp:lastPrinted>
  <dcterms:created xsi:type="dcterms:W3CDTF">2024-10-15T02:31:23Z</dcterms:created>
  <dcterms:modified xsi:type="dcterms:W3CDTF">2024-10-17T03:40:40Z</dcterms:modified>
</cp:coreProperties>
</file>