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待改菜單\"/>
    </mc:Choice>
  </mc:AlternateContent>
  <xr:revisionPtr revIDLastSave="0" documentId="13_ncr:1_{E36E655B-5F63-4003-B22F-C0BB1A9F4B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56" l="1"/>
  <c r="AE36" i="154"/>
  <c r="AC15" i="154"/>
  <c r="AC21" i="154"/>
  <c r="AC27" i="154"/>
  <c r="AC26" i="154"/>
  <c r="AC25" i="154"/>
  <c r="AC24" i="154"/>
  <c r="K9" i="156"/>
  <c r="Z15" i="154"/>
  <c r="Z21" i="154"/>
  <c r="AC8" i="154"/>
  <c r="AC7" i="154"/>
  <c r="AC6" i="154"/>
  <c r="AC5" i="154"/>
  <c r="Z5" i="154"/>
  <c r="B25" i="155"/>
  <c r="B21" i="155"/>
  <c r="B8" i="155"/>
  <c r="B5" i="155" l="1"/>
  <c r="AC6" i="156"/>
  <c r="AC5" i="156"/>
  <c r="AC8" i="156"/>
  <c r="AC13" i="156"/>
  <c r="AC12" i="156"/>
  <c r="AC17" i="156"/>
  <c r="AC22" i="156"/>
  <c r="W25" i="156"/>
  <c r="W21" i="156"/>
  <c r="W15" i="156"/>
  <c r="W9" i="156"/>
  <c r="W8" i="156"/>
  <c r="W6" i="156"/>
  <c r="W5" i="156"/>
  <c r="Q26" i="156"/>
  <c r="Q24" i="156"/>
  <c r="Q23" i="156"/>
  <c r="Q20" i="156"/>
  <c r="Q16" i="156"/>
  <c r="Q15" i="156"/>
  <c r="Q14" i="156"/>
  <c r="Q13" i="156"/>
  <c r="Q9" i="156"/>
  <c r="Q8" i="156"/>
  <c r="Q6" i="156"/>
  <c r="Q5" i="156"/>
  <c r="K8" i="156"/>
  <c r="K7" i="156"/>
  <c r="K6" i="156"/>
  <c r="K5" i="156"/>
  <c r="K17" i="156"/>
  <c r="K16" i="156"/>
  <c r="K15" i="156"/>
  <c r="K21" i="156"/>
  <c r="E26" i="156"/>
  <c r="E21" i="156"/>
  <c r="E16" i="156"/>
  <c r="E15" i="156"/>
  <c r="E11" i="156"/>
  <c r="E10" i="156"/>
  <c r="E9" i="156"/>
  <c r="E8" i="156"/>
  <c r="E5" i="156"/>
  <c r="Q21" i="155"/>
  <c r="Q18" i="155"/>
  <c r="Q17" i="155"/>
  <c r="Q16" i="155"/>
  <c r="Q15" i="155"/>
  <c r="Q9" i="155"/>
  <c r="Q8" i="155"/>
  <c r="Q5" i="155"/>
  <c r="K8" i="155"/>
  <c r="K7" i="155"/>
  <c r="K6" i="155"/>
  <c r="K5" i="155"/>
  <c r="K10" i="155"/>
  <c r="K15" i="155"/>
  <c r="K21" i="155"/>
  <c r="K25" i="155"/>
  <c r="E26" i="155"/>
  <c r="E25" i="155"/>
  <c r="E21" i="155"/>
  <c r="E18" i="155"/>
  <c r="E17" i="155"/>
  <c r="E16" i="155"/>
  <c r="E10" i="155"/>
  <c r="E9" i="155"/>
  <c r="E8" i="155"/>
  <c r="E5" i="155"/>
  <c r="AI25" i="154"/>
  <c r="AI21" i="154"/>
  <c r="AI17" i="154"/>
  <c r="AI16" i="154"/>
  <c r="AI15" i="154"/>
  <c r="AI10" i="154"/>
  <c r="AI9" i="154"/>
  <c r="AI8" i="154"/>
  <c r="AI5" i="154"/>
  <c r="W25" i="154"/>
  <c r="W21" i="154"/>
  <c r="W17" i="154"/>
  <c r="W16" i="154"/>
  <c r="W15" i="154"/>
  <c r="W9" i="154"/>
  <c r="W8" i="154"/>
  <c r="W6" i="154"/>
  <c r="W5" i="154"/>
  <c r="Q26" i="154"/>
  <c r="Q25" i="154"/>
  <c r="Q21" i="154"/>
  <c r="Q18" i="154"/>
  <c r="Q17" i="154"/>
  <c r="Q16" i="154"/>
  <c r="Q15" i="154"/>
  <c r="Q9" i="154"/>
  <c r="Q8" i="154"/>
  <c r="Q6" i="154"/>
  <c r="Q5" i="154"/>
  <c r="K13" i="154"/>
  <c r="K12" i="154"/>
  <c r="K11" i="154"/>
  <c r="K10" i="154"/>
  <c r="K9" i="154"/>
  <c r="K8" i="154"/>
  <c r="K7" i="154"/>
  <c r="K6" i="154"/>
  <c r="K5" i="154"/>
  <c r="K15" i="154"/>
  <c r="K21" i="154"/>
  <c r="E26" i="154"/>
  <c r="E21" i="154"/>
  <c r="E19" i="154"/>
  <c r="E18" i="154"/>
  <c r="E17" i="154"/>
  <c r="E16" i="154"/>
  <c r="E15" i="154"/>
  <c r="E11" i="154"/>
  <c r="E10" i="154"/>
  <c r="E9" i="154"/>
  <c r="E8" i="154"/>
  <c r="E5" i="154"/>
  <c r="AC25" i="153"/>
  <c r="AC21" i="153"/>
  <c r="AC17" i="153"/>
  <c r="AC16" i="153"/>
  <c r="AC15" i="153"/>
  <c r="AC9" i="153"/>
  <c r="AC8" i="153"/>
  <c r="AC6" i="153"/>
  <c r="AC5" i="153"/>
  <c r="W25" i="153"/>
  <c r="W24" i="153"/>
  <c r="W21" i="153"/>
  <c r="W19" i="153"/>
  <c r="W18" i="153"/>
  <c r="W17" i="153"/>
  <c r="W16" i="153"/>
  <c r="W15" i="153"/>
  <c r="W9" i="153"/>
  <c r="W8" i="153"/>
  <c r="W5" i="153"/>
  <c r="Q25" i="153"/>
  <c r="Q21" i="153"/>
  <c r="Q17" i="153"/>
  <c r="Q16" i="153"/>
  <c r="Q15" i="153"/>
  <c r="Q9" i="153"/>
  <c r="Q8" i="153"/>
  <c r="Q6" i="153"/>
  <c r="Q5" i="153"/>
  <c r="K21" i="153"/>
  <c r="K15" i="153"/>
  <c r="K13" i="153"/>
  <c r="K10" i="153"/>
  <c r="K9" i="153"/>
  <c r="K8" i="153"/>
  <c r="K7" i="153"/>
  <c r="K6" i="153"/>
  <c r="K5" i="153"/>
  <c r="E27" i="153"/>
  <c r="E25" i="153"/>
  <c r="E21" i="153"/>
  <c r="E16" i="153"/>
  <c r="E15" i="153"/>
  <c r="E9" i="153"/>
  <c r="E8" i="153"/>
  <c r="E6" i="153"/>
  <c r="E5" i="153"/>
  <c r="AC6" i="152"/>
  <c r="AC5" i="152"/>
  <c r="AC8" i="152"/>
  <c r="AC17" i="152"/>
  <c r="AC16" i="152"/>
  <c r="AC15" i="152"/>
  <c r="AC21" i="152"/>
  <c r="AC25" i="152"/>
  <c r="W25" i="152"/>
  <c r="W21" i="152"/>
  <c r="W17" i="152"/>
  <c r="W16" i="152"/>
  <c r="W15" i="152"/>
  <c r="W9" i="152"/>
  <c r="W8" i="152"/>
  <c r="W5" i="152"/>
  <c r="H21" i="156"/>
  <c r="H21" i="155"/>
  <c r="W29" i="154"/>
  <c r="E3" i="155" l="1"/>
  <c r="G36" i="155" l="1"/>
  <c r="B5" i="154"/>
  <c r="Z22" i="156"/>
  <c r="Z17" i="156"/>
  <c r="Z12" i="156"/>
  <c r="Z8" i="156"/>
  <c r="Z5" i="156"/>
  <c r="AE36" i="156"/>
  <c r="Z8" i="153"/>
  <c r="Z5" i="153"/>
  <c r="T24" i="153"/>
  <c r="T21" i="153"/>
  <c r="T15" i="153"/>
  <c r="T8" i="153"/>
  <c r="T5" i="153"/>
  <c r="N5" i="156"/>
  <c r="N5" i="155"/>
  <c r="N5" i="154"/>
  <c r="N5" i="153"/>
  <c r="AF25" i="154"/>
  <c r="AF21" i="154"/>
  <c r="AF15" i="154"/>
  <c r="AF8" i="154"/>
  <c r="AF5" i="154"/>
  <c r="AK36" i="154"/>
  <c r="T25" i="156"/>
  <c r="T21" i="156"/>
  <c r="T15" i="156"/>
  <c r="T8" i="156"/>
  <c r="T5" i="156"/>
  <c r="N23" i="156"/>
  <c r="N20" i="156"/>
  <c r="N8" i="156"/>
  <c r="Y36" i="153"/>
  <c r="Y36" i="156"/>
  <c r="S36" i="156"/>
  <c r="M36" i="156"/>
  <c r="G36" i="156"/>
  <c r="S36" i="155"/>
  <c r="M36" i="155"/>
  <c r="N25" i="155"/>
  <c r="N21" i="155"/>
  <c r="N15" i="155"/>
  <c r="N8" i="155"/>
  <c r="N25" i="154"/>
  <c r="N21" i="154"/>
  <c r="N15" i="154"/>
  <c r="N8" i="154"/>
  <c r="N25" i="153"/>
  <c r="N21" i="153"/>
  <c r="N15" i="153"/>
  <c r="N8" i="153"/>
  <c r="H23" i="156" l="1"/>
  <c r="H15" i="156"/>
  <c r="H5" i="156"/>
  <c r="B25" i="156"/>
  <c r="B21" i="156"/>
  <c r="B15" i="156"/>
  <c r="B8" i="156"/>
  <c r="B5" i="156"/>
  <c r="Z15" i="153" l="1"/>
  <c r="Z21" i="153"/>
  <c r="Z25" i="153"/>
  <c r="B8" i="154"/>
  <c r="B15" i="154"/>
  <c r="B21" i="154"/>
  <c r="B25" i="154"/>
  <c r="H5" i="154"/>
  <c r="H15" i="154"/>
  <c r="H21" i="154"/>
  <c r="H5" i="155"/>
  <c r="H15" i="155"/>
  <c r="H25" i="155"/>
  <c r="Y36" i="154"/>
  <c r="S36" i="154"/>
  <c r="M36" i="154"/>
  <c r="G36" i="154"/>
  <c r="AE36" i="153"/>
  <c r="S36" i="153"/>
  <c r="M36" i="153"/>
  <c r="G36" i="153"/>
  <c r="AE36" i="152"/>
  <c r="Y36" i="152"/>
  <c r="Z24" i="154" l="1"/>
  <c r="T25" i="154"/>
  <c r="T21" i="154"/>
  <c r="T15" i="154"/>
  <c r="T8" i="154"/>
  <c r="T5" i="154"/>
  <c r="H21" i="153"/>
  <c r="H15" i="153"/>
  <c r="H5" i="153"/>
  <c r="B25" i="153"/>
  <c r="B21" i="153"/>
  <c r="B15" i="153"/>
  <c r="B8" i="153"/>
  <c r="B5" i="153"/>
  <c r="Z25" i="152"/>
  <c r="Z21" i="152"/>
  <c r="Z15" i="152"/>
  <c r="Z8" i="152"/>
  <c r="Z5" i="152"/>
  <c r="T25" i="152"/>
  <c r="T21" i="152"/>
  <c r="T15" i="152"/>
  <c r="T8" i="152"/>
  <c r="T5" i="152"/>
  <c r="T3" i="152" l="1"/>
  <c r="W3" i="152" s="1"/>
  <c r="B3" i="125" l="1"/>
  <c r="A4" i="125"/>
  <c r="Z3" i="152" s="1"/>
  <c r="AC3" i="152" s="1"/>
  <c r="B4" i="125" l="1"/>
  <c r="A5" i="125"/>
  <c r="B5" i="125" s="1"/>
  <c r="A6" i="125" l="1"/>
  <c r="B3" i="153"/>
  <c r="E3" i="153" s="1"/>
  <c r="A7" i="125"/>
  <c r="B6" i="125"/>
  <c r="H3" i="153"/>
  <c r="K3" i="153" s="1"/>
  <c r="B7" i="125" l="1"/>
  <c r="A8" i="125"/>
  <c r="T3" i="153" s="1"/>
  <c r="W3" i="153" s="1"/>
  <c r="N3" i="153"/>
  <c r="Q3" i="153" s="1"/>
  <c r="A9" i="125" l="1"/>
  <c r="B8" i="125"/>
  <c r="Z3" i="153" l="1"/>
  <c r="AC3" i="153" s="1"/>
  <c r="A10" i="125"/>
  <c r="B9" i="125"/>
  <c r="A11" i="125" l="1"/>
  <c r="B10" i="125"/>
  <c r="B3" i="154"/>
  <c r="H3" i="154" l="1"/>
  <c r="K3" i="154" s="1"/>
  <c r="E3" i="154" s="1"/>
  <c r="B11" i="125"/>
  <c r="A12" i="125"/>
  <c r="N3" i="154" l="1"/>
  <c r="Q3" i="154" s="1"/>
  <c r="A13" i="125"/>
  <c r="B12" i="125"/>
  <c r="A14" i="125" l="1"/>
  <c r="A15" i="125" s="1"/>
  <c r="B13" i="125"/>
  <c r="T3" i="154"/>
  <c r="W3" i="154" s="1"/>
  <c r="B15" i="125" l="1"/>
  <c r="AF3" i="154"/>
  <c r="AI3" i="154" s="1"/>
  <c r="A16" i="125"/>
  <c r="B14" i="125"/>
  <c r="Z3" i="154"/>
  <c r="AC3" i="154" s="1"/>
  <c r="B16" i="125" l="1"/>
  <c r="A17" i="125"/>
  <c r="A18" i="125" l="1"/>
  <c r="B17" i="125"/>
  <c r="H3" i="155"/>
  <c r="K3" i="155" l="1"/>
  <c r="B3" i="155"/>
  <c r="B18" i="125"/>
  <c r="N3" i="155"/>
  <c r="Q3" i="155" s="1"/>
  <c r="B3" i="156" l="1"/>
  <c r="A20" i="125"/>
  <c r="A21" i="125" s="1"/>
  <c r="B19" i="125"/>
  <c r="B21" i="125" l="1"/>
  <c r="A22" i="125"/>
  <c r="H3" i="156"/>
  <c r="B20" i="125"/>
  <c r="B22" i="125" l="1"/>
  <c r="A23" i="125"/>
  <c r="B23" i="125" s="1"/>
  <c r="K3" i="156"/>
  <c r="E3" i="156" s="1"/>
  <c r="N3" i="156"/>
  <c r="T3" i="156" l="1"/>
  <c r="Q3" i="156"/>
  <c r="W3" i="156" l="1"/>
  <c r="Z3" i="156"/>
  <c r="AC3" i="156" s="1"/>
</calcChain>
</file>

<file path=xl/sharedStrings.xml><?xml version="1.0" encoding="utf-8"?>
<sst xmlns="http://schemas.openxmlformats.org/spreadsheetml/2006/main" count="958" uniqueCount="249">
  <si>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</si>
  <si>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</si>
  <si>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</si>
  <si>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</si>
  <si>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</si>
  <si>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</si>
  <si>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</si>
  <si>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</si>
  <si>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</si>
  <si>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</si>
  <si>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</si>
  <si>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</si>
  <si>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</si>
  <si>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</si>
  <si>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</si>
  <si>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水果類</t>
    <phoneticPr fontId="1" type="noConversion"/>
  </si>
  <si>
    <t>蔬菜類</t>
    <phoneticPr fontId="1" type="noConversion"/>
  </si>
  <si>
    <t>油脂與堅果種子類</t>
    <phoneticPr fontId="1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</si>
  <si>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</si>
  <si>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</si>
  <si>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2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</si>
  <si>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2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</si>
  <si>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</si>
  <si>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</si>
  <si>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2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</si>
  <si>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</si>
  <si>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</si>
  <si>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</si>
  <si>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2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</si>
  <si>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</si>
  <si>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</si>
  <si>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2" type="noConversion"/>
  </si>
  <si>
    <r>
      <rPr>
        <sz val="12"/>
        <color rgb="FF000000"/>
        <rFont val="標楷體"/>
        <family val="4"/>
        <charset val="136"/>
      </rPr>
      <t>副食二</t>
    </r>
    <phoneticPr fontId="32" type="noConversion"/>
  </si>
  <si>
    <r>
      <rPr>
        <sz val="12"/>
        <color rgb="FF000000"/>
        <rFont val="標楷體"/>
        <family val="4"/>
        <charset val="136"/>
      </rPr>
      <t>湯品</t>
    </r>
    <phoneticPr fontId="32" type="noConversion"/>
  </si>
  <si>
    <t>主菜</t>
    <phoneticPr fontId="22" type="noConversion"/>
  </si>
  <si>
    <t>主食</t>
    <phoneticPr fontId="32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</si>
  <si>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</si>
  <si>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</si>
  <si>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2" type="noConversion"/>
  </si>
  <si>
    <t>食材確認合格</t>
    <phoneticPr fontId="32" type="noConversion"/>
  </si>
  <si>
    <t>食材確認合格</t>
    <phoneticPr fontId="32" type="noConversion"/>
  </si>
  <si>
    <t>食材確認合格</t>
    <phoneticPr fontId="32" type="noConversion"/>
  </si>
  <si>
    <t>食材確認合格</t>
    <phoneticPr fontId="3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</si>
  <si>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2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</si>
  <si>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</si>
  <si>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2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</si>
  <si>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</si>
  <si>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2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</si>
  <si>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2" type="noConversion"/>
  </si>
  <si>
    <t>112年</t>
    <phoneticPr fontId="1" type="noConversion" alignment="center"/>
  </si>
  <si>
    <t>附餐</t>
    <phoneticPr fontId="1" type="noConversion"/>
  </si>
  <si>
    <t>全穀雜糧類</t>
    <phoneticPr fontId="1" type="noConversion"/>
  </si>
  <si>
    <t>豆魚蛋肉類</t>
    <phoneticPr fontId="1" type="noConversion"/>
  </si>
  <si>
    <t>乳品類</t>
    <phoneticPr fontId="1" type="noConversion"/>
  </si>
  <si>
    <t>有機蔬菜</t>
    <phoneticPr fontId="22" type="noConversion"/>
  </si>
  <si>
    <t>芝麻米飯</t>
  </si>
  <si>
    <t>京醬肉片</t>
  </si>
  <si>
    <t>茄汁豆包</t>
  </si>
  <si>
    <t>有機蔬菜</t>
  </si>
  <si>
    <t>蘿 蔔 湯</t>
  </si>
  <si>
    <t>水果</t>
  </si>
  <si>
    <t>胚芽米飯</t>
  </si>
  <si>
    <t>成都子雞</t>
  </si>
  <si>
    <t>甘藍炒肉片</t>
  </si>
  <si>
    <t>炒青江菜</t>
  </si>
  <si>
    <t>扁 蒲 湯</t>
  </si>
  <si>
    <t>白米飯</t>
  </si>
  <si>
    <t>紅 燒 肉</t>
  </si>
  <si>
    <t>香菇白菜羹</t>
  </si>
  <si>
    <t>炒 油 菜</t>
  </si>
  <si>
    <t>味 噌 湯</t>
  </si>
  <si>
    <t>糙米飯</t>
  </si>
  <si>
    <t>義式蕃茄雞肉</t>
  </si>
  <si>
    <t>丁香花生豆干</t>
  </si>
  <si>
    <t>薑絲黃瓜</t>
  </si>
  <si>
    <t>海苔飯</t>
  </si>
  <si>
    <t>醬燒肉片</t>
  </si>
  <si>
    <t>泡菜炒年糕</t>
  </si>
  <si>
    <t>薏仁米飯</t>
  </si>
  <si>
    <t>蒜 頭 雞</t>
  </si>
  <si>
    <t>紅燒豆腐</t>
  </si>
  <si>
    <t>炒空心菜</t>
  </si>
  <si>
    <t>綠豆甜湯</t>
  </si>
  <si>
    <t>糖醋排骨</t>
  </si>
  <si>
    <t>鹹水鮮蔬</t>
  </si>
  <si>
    <t>紫菜針菇</t>
  </si>
  <si>
    <t>炒小白菜</t>
  </si>
  <si>
    <t>小米飯</t>
  </si>
  <si>
    <t>蔥 爆 雞</t>
  </si>
  <si>
    <t>咖哩肉末</t>
  </si>
  <si>
    <t>炒 菜 豆</t>
  </si>
  <si>
    <t>青菜蛋花</t>
  </si>
  <si>
    <t>椒鹽魚丁</t>
  </si>
  <si>
    <t>黃瓜肉片</t>
  </si>
  <si>
    <t>四神龍骨</t>
  </si>
  <si>
    <t>蠔油豬柳</t>
  </si>
  <si>
    <t>越式寬粉</t>
  </si>
  <si>
    <t>高麗菜湯</t>
  </si>
  <si>
    <t>油蔥肉燥</t>
  </si>
  <si>
    <t>玉米蛋花</t>
  </si>
  <si>
    <t>沙茶炒麵</t>
  </si>
  <si>
    <t>麥克雞塊×3</t>
  </si>
  <si>
    <t>冬 瓜 湯</t>
  </si>
  <si>
    <t>味噌燒雞</t>
  </si>
  <si>
    <t>黑胡椒肉片</t>
  </si>
  <si>
    <t>薑絲海芽</t>
  </si>
  <si>
    <t>咖 哩 雞</t>
  </si>
  <si>
    <t>菜豆炒豆干</t>
  </si>
  <si>
    <t>金針蘿蔔</t>
  </si>
  <si>
    <t>義大利肉醬麵</t>
  </si>
  <si>
    <t>玉米濃湯</t>
  </si>
  <si>
    <t>三杯肉片</t>
  </si>
  <si>
    <t>什錦菌菇</t>
  </si>
  <si>
    <t>菠蘿豬柳</t>
  </si>
  <si>
    <t>五香滷油腐</t>
  </si>
  <si>
    <t>焦糖滷翅小腿×2</t>
  </si>
  <si>
    <t>肉燥冬瓜</t>
  </si>
  <si>
    <t>檸檬山粉圓甜湯</t>
  </si>
  <si>
    <t>6月份</t>
    <phoneticPr fontId="1" type="noConversion" alignment="center"/>
  </si>
  <si>
    <t>白米</t>
    <phoneticPr fontId="22" type="noConversion"/>
  </si>
  <si>
    <t>黑芝麻</t>
    <phoneticPr fontId="22" type="noConversion"/>
  </si>
  <si>
    <t>肉片</t>
    <phoneticPr fontId="22" type="noConversion"/>
  </si>
  <si>
    <t>洋蔥</t>
    <phoneticPr fontId="22" type="noConversion"/>
  </si>
  <si>
    <t>炸豆包</t>
    <phoneticPr fontId="22" type="noConversion"/>
  </si>
  <si>
    <t>洋芋</t>
    <phoneticPr fontId="22" type="noConversion"/>
  </si>
  <si>
    <t>紅蘿蔔</t>
    <phoneticPr fontId="22" type="noConversion"/>
  </si>
  <si>
    <t>白蘿蔔</t>
    <phoneticPr fontId="22" type="noConversion"/>
  </si>
  <si>
    <t>胚芽米</t>
    <phoneticPr fontId="22" type="noConversion"/>
  </si>
  <si>
    <t>雞丁</t>
    <phoneticPr fontId="22" type="noConversion"/>
  </si>
  <si>
    <t>高麗菜</t>
    <phoneticPr fontId="22" type="noConversion"/>
  </si>
  <si>
    <t>豆芽菜</t>
    <phoneticPr fontId="22" type="noConversion"/>
  </si>
  <si>
    <t>青江菜</t>
    <phoneticPr fontId="22" type="noConversion"/>
  </si>
  <si>
    <t>扁蒲</t>
    <phoneticPr fontId="22" type="noConversion"/>
  </si>
  <si>
    <t>肉丁</t>
    <phoneticPr fontId="22" type="noConversion"/>
  </si>
  <si>
    <t>肉絲</t>
    <phoneticPr fontId="22" type="noConversion"/>
  </si>
  <si>
    <t>山東大白菜</t>
    <phoneticPr fontId="22" type="noConversion"/>
  </si>
  <si>
    <t>乾香菇絲</t>
    <phoneticPr fontId="22" type="noConversion"/>
  </si>
  <si>
    <t>油菜</t>
    <phoneticPr fontId="22" type="noConversion"/>
  </si>
  <si>
    <t>嫩豆腐</t>
    <phoneticPr fontId="22" type="noConversion"/>
  </si>
  <si>
    <t>柴魚片</t>
    <phoneticPr fontId="22" type="noConversion"/>
  </si>
  <si>
    <t>味噌</t>
    <phoneticPr fontId="22" type="noConversion"/>
  </si>
  <si>
    <t>乾魷魚</t>
    <phoneticPr fontId="22" type="noConversion"/>
  </si>
  <si>
    <t>小黃瓜</t>
    <phoneticPr fontId="22" type="noConversion"/>
  </si>
  <si>
    <t>小白菜</t>
    <phoneticPr fontId="22" type="noConversion"/>
  </si>
  <si>
    <t>金針菇</t>
    <phoneticPr fontId="22" type="noConversion"/>
  </si>
  <si>
    <t>糙米</t>
    <phoneticPr fontId="22" type="noConversion"/>
  </si>
  <si>
    <t>豆干丁</t>
    <phoneticPr fontId="22" type="noConversion"/>
  </si>
  <si>
    <t>小魚干</t>
    <phoneticPr fontId="22" type="noConversion"/>
  </si>
  <si>
    <t>油花生</t>
    <phoneticPr fontId="22" type="noConversion"/>
  </si>
  <si>
    <t>大黃瓜</t>
    <phoneticPr fontId="22" type="noConversion"/>
  </si>
  <si>
    <t>海苔粉</t>
    <phoneticPr fontId="22" type="noConversion"/>
  </si>
  <si>
    <t>韓式泡菜</t>
    <phoneticPr fontId="22" type="noConversion"/>
  </si>
  <si>
    <t>韭菜</t>
    <phoneticPr fontId="22" type="noConversion"/>
  </si>
  <si>
    <t>翡翠</t>
    <phoneticPr fontId="22" type="noConversion"/>
  </si>
  <si>
    <t>雞蛋</t>
    <phoneticPr fontId="22" type="noConversion"/>
  </si>
  <si>
    <t>薏仁</t>
    <phoneticPr fontId="22" type="noConversion"/>
  </si>
  <si>
    <t>空心菜</t>
    <phoneticPr fontId="22" type="noConversion"/>
  </si>
  <si>
    <t>排骨</t>
    <phoneticPr fontId="22" type="noConversion"/>
  </si>
  <si>
    <t>五香豆干丁</t>
    <phoneticPr fontId="22" type="noConversion"/>
  </si>
  <si>
    <t>黑輪條</t>
    <phoneticPr fontId="22" type="noConversion"/>
  </si>
  <si>
    <t>濕香菇</t>
    <phoneticPr fontId="22" type="noConversion"/>
  </si>
  <si>
    <t>青花菜</t>
    <phoneticPr fontId="22" type="noConversion"/>
  </si>
  <si>
    <t>紫菜</t>
    <phoneticPr fontId="22" type="noConversion"/>
  </si>
  <si>
    <t>麵疙瘩</t>
    <phoneticPr fontId="22" type="noConversion"/>
  </si>
  <si>
    <t>三節翅</t>
    <phoneticPr fontId="22" type="noConversion"/>
  </si>
  <si>
    <t>小米</t>
    <phoneticPr fontId="22" type="noConversion"/>
  </si>
  <si>
    <t>赤絞肉</t>
    <phoneticPr fontId="22" type="noConversion"/>
  </si>
  <si>
    <t>菜豆</t>
    <phoneticPr fontId="22" type="noConversion"/>
  </si>
  <si>
    <t>魚丁</t>
    <phoneticPr fontId="22" type="noConversion"/>
  </si>
  <si>
    <t>龍骨</t>
    <phoneticPr fontId="22" type="noConversion"/>
  </si>
  <si>
    <t>芹菜</t>
    <phoneticPr fontId="22" type="noConversion"/>
  </si>
  <si>
    <t>絲瓜</t>
    <phoneticPr fontId="22" type="noConversion"/>
  </si>
  <si>
    <t>豬柳</t>
    <phoneticPr fontId="22" type="noConversion"/>
  </si>
  <si>
    <t xml:space="preserve">洋蔥 </t>
    <phoneticPr fontId="22" type="noConversion"/>
  </si>
  <si>
    <t>寬冬粉</t>
    <phoneticPr fontId="22" type="noConversion"/>
  </si>
  <si>
    <t>花枝條</t>
    <phoneticPr fontId="22" type="noConversion"/>
  </si>
  <si>
    <t>客家小炒</t>
    <phoneticPr fontId="22" type="noConversion"/>
  </si>
  <si>
    <t>炒小白菜</t>
    <phoneticPr fontId="22" type="noConversion"/>
  </si>
  <si>
    <t>粗絞肉</t>
    <phoneticPr fontId="22" type="noConversion"/>
  </si>
  <si>
    <t>豆干片</t>
    <phoneticPr fontId="22" type="noConversion"/>
  </si>
  <si>
    <t>玉米粒</t>
    <phoneticPr fontId="22" type="noConversion"/>
  </si>
  <si>
    <t>牛排麵</t>
    <phoneticPr fontId="22" type="noConversion"/>
  </si>
  <si>
    <t>麥克雞塊</t>
    <phoneticPr fontId="22" type="noConversion"/>
  </si>
  <si>
    <t>冬瓜</t>
    <phoneticPr fontId="22" type="noConversion"/>
  </si>
  <si>
    <t>乾海帶芽</t>
    <phoneticPr fontId="22" type="noConversion"/>
  </si>
  <si>
    <t>乾金針</t>
    <phoneticPr fontId="22" type="noConversion"/>
  </si>
  <si>
    <t>絞肉</t>
    <phoneticPr fontId="22" type="noConversion"/>
  </si>
  <si>
    <t>洋蔥丁</t>
    <phoneticPr fontId="22" type="noConversion"/>
  </si>
  <si>
    <t>米血丁</t>
    <phoneticPr fontId="22" type="noConversion"/>
  </si>
  <si>
    <t>杏鮑菇</t>
    <phoneticPr fontId="22" type="noConversion"/>
  </si>
  <si>
    <t>海帶結</t>
    <phoneticPr fontId="22" type="noConversion"/>
  </si>
  <si>
    <t>油豆腐</t>
    <phoneticPr fontId="22" type="noConversion"/>
  </si>
  <si>
    <t>翅小腿</t>
    <phoneticPr fontId="22" type="noConversion"/>
  </si>
  <si>
    <t>山粉圓</t>
    <phoneticPr fontId="22" type="noConversion"/>
  </si>
  <si>
    <t>檸檬汁</t>
    <phoneticPr fontId="22" type="noConversion"/>
  </si>
  <si>
    <t>綠豆</t>
    <phoneticPr fontId="22" type="noConversion"/>
  </si>
  <si>
    <t>CAS</t>
  </si>
  <si>
    <t>排除</t>
  </si>
  <si>
    <t>CAS or Q</t>
  </si>
  <si>
    <t xml:space="preserve">Q </t>
  </si>
  <si>
    <t>雞肉堡</t>
    <phoneticPr fontId="22" type="noConversion"/>
  </si>
  <si>
    <t>乾木耳</t>
    <phoneticPr fontId="22" type="noConversion"/>
  </si>
  <si>
    <t>絞肉</t>
    <phoneticPr fontId="22" type="noConversion"/>
  </si>
  <si>
    <t>TAP</t>
    <phoneticPr fontId="22" type="noConversion"/>
  </si>
  <si>
    <t>飯  湯</t>
    <phoneticPr fontId="22" type="noConversion"/>
  </si>
  <si>
    <t>雞肉堡排×1</t>
    <phoneticPr fontId="22" type="noConversion"/>
  </si>
  <si>
    <t>CAS</t>
    <phoneticPr fontId="22" type="noConversion"/>
  </si>
  <si>
    <t>Q</t>
    <phoneticPr fontId="22" type="noConversion"/>
  </si>
  <si>
    <t>排除</t>
    <phoneticPr fontId="22" type="noConversion"/>
  </si>
  <si>
    <t>乾香菇</t>
    <phoneticPr fontId="22" type="noConversion"/>
  </si>
  <si>
    <t xml:space="preserve">蝦米 </t>
    <phoneticPr fontId="22" type="noConversion"/>
  </si>
  <si>
    <t>蕃茄醬</t>
    <phoneticPr fontId="22" type="noConversion"/>
  </si>
  <si>
    <t xml:space="preserve">Q </t>
    <phoneticPr fontId="22" type="noConversion"/>
  </si>
  <si>
    <t>年糕</t>
    <phoneticPr fontId="22" type="noConversion"/>
  </si>
  <si>
    <t>薑絲</t>
    <phoneticPr fontId="22" type="noConversion"/>
  </si>
  <si>
    <t>CAS或Q</t>
    <phoneticPr fontId="22" type="noConversion"/>
  </si>
  <si>
    <t>豆漿</t>
    <phoneticPr fontId="22" type="noConversion"/>
  </si>
  <si>
    <t>履歷豆漿</t>
    <phoneticPr fontId="22" type="noConversion"/>
  </si>
  <si>
    <t>奶類</t>
  </si>
  <si>
    <t>鮮奶</t>
    <phoneticPr fontId="22" type="noConversion"/>
  </si>
  <si>
    <t>200ml</t>
    <phoneticPr fontId="22" type="noConversion"/>
  </si>
  <si>
    <t>黃 瓜 湯</t>
    <phoneticPr fontId="22" type="noConversion"/>
  </si>
  <si>
    <t>鳳梨罐</t>
    <phoneticPr fontId="22" type="noConversion"/>
  </si>
  <si>
    <t>塔香滷三節翅×1</t>
    <phoneticPr fontId="22" type="noConversion"/>
  </si>
  <si>
    <t>鹽 酥 雞</t>
    <phoneticPr fontId="22" type="noConversion"/>
  </si>
  <si>
    <t>翡翠蛋花</t>
    <phoneticPr fontId="22" type="noConversion"/>
  </si>
  <si>
    <t>屏東縣立萬新國民中學</t>
    <phoneticPr fontId="22" type="noConversion"/>
  </si>
  <si>
    <t>屏東縣立萬新國民中學 112年6月第一週</t>
    <phoneticPr fontId="32" type="noConversion"/>
  </si>
  <si>
    <t>屏東縣立萬新國民中學 112年6月第二週</t>
    <phoneticPr fontId="32" type="noConversion"/>
  </si>
  <si>
    <t>屏東縣立萬新國民中學 112年6月第三週</t>
    <phoneticPr fontId="32" type="noConversion"/>
  </si>
  <si>
    <t>屏東縣立萬新國民中學 112年6月第四週</t>
    <phoneticPr fontId="32" type="noConversion"/>
  </si>
  <si>
    <t>屏東縣立萬新國民中學 112年6月第五週</t>
    <phoneticPr fontId="32" type="noConversion"/>
  </si>
  <si>
    <t>供應人數：370人</t>
    <phoneticPr fontId="32" type="noConversion"/>
  </si>
  <si>
    <t>豆漿/水果</t>
    <phoneticPr fontId="22" type="noConversion"/>
  </si>
  <si>
    <t>水果</t>
    <phoneticPr fontId="22" type="noConversion"/>
  </si>
  <si>
    <t>鮮奶/水果</t>
    <phoneticPr fontId="22" type="noConversion"/>
  </si>
  <si>
    <t>炒青花菜</t>
    <phoneticPr fontId="22" type="noConversion"/>
  </si>
  <si>
    <t>炒 油 菜</t>
    <phoneticPr fontId="22" type="noConversion"/>
  </si>
  <si>
    <t>炒高麗菜</t>
    <phoneticPr fontId="22" type="noConversion"/>
  </si>
  <si>
    <t>地瓜</t>
    <phoneticPr fontId="22" type="noConversion"/>
  </si>
  <si>
    <r>
      <t xml:space="preserve">關 東 煮     </t>
    </r>
    <r>
      <rPr>
        <sz val="9"/>
        <rFont val="標楷體"/>
        <family val="4"/>
        <charset val="136"/>
      </rPr>
      <t>(蘿蔔、米血、黑輪等)</t>
    </r>
    <phoneticPr fontId="22" type="noConversion"/>
  </si>
  <si>
    <r>
      <t xml:space="preserve">客家小炒     </t>
    </r>
    <r>
      <rPr>
        <sz val="8"/>
        <rFont val="標楷體"/>
        <family val="4"/>
        <charset val="136"/>
      </rPr>
      <t>(豆干、肉絲、芹菜等)</t>
    </r>
    <phoneticPr fontId="22" type="noConversion"/>
  </si>
  <si>
    <t>關東煮</t>
    <phoneticPr fontId="22" type="noConversion"/>
  </si>
  <si>
    <t>紅蔥肉絲米粉</t>
    <phoneticPr fontId="22" type="noConversion"/>
  </si>
  <si>
    <t>(濕)米粉</t>
    <phoneticPr fontId="22" type="noConversion"/>
  </si>
  <si>
    <t>魷魚丸</t>
    <phoneticPr fontId="22" type="noConversion"/>
  </si>
  <si>
    <r>
      <t>魷魚丸</t>
    </r>
    <r>
      <rPr>
        <sz val="14"/>
        <rFont val="新細明體"/>
        <family val="1"/>
        <charset val="136"/>
      </rPr>
      <t>×2</t>
    </r>
    <phoneticPr fontId="22" type="noConversion"/>
  </si>
  <si>
    <t>絲 瓜 湯</t>
    <phoneticPr fontId="22" type="noConversion"/>
  </si>
  <si>
    <t>麵 疙 瘩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</si>
</sst>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7"/>
      <color rgb="FF000000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sz val="20"/>
      <name val="新細明體"/>
      <family val="1"/>
      <charset val="136"/>
      <scheme val="minor"/>
    </font>
    <font>
      <sz val="14"/>
      <name val="新細明體"/>
      <family val="2"/>
      <charset val="136"/>
      <scheme val="major"/>
    </font>
    <font>
      <sz val="8"/>
      <name val="標楷體"/>
      <family val="4"/>
      <charset val="136"/>
    </font>
    <font>
      <sz val="26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4"/>
      <name val="新細明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8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1" fillId="0" borderId="0" applyNumberFormat="0" applyBorder="0" applyProtection="0"/>
  </cellStyleXfs>
  <cellXfs count="274">
    <xf numFmtId="0" fontId="0" fillId="0" borderId="0" xfId="0">
      <alignment vertical="center"/>
    </xf>
    <xf numFmtId="0" fontId="33" fillId="0" borderId="0" xfId="461" applyFont="1" applyAlignment="1">
      <alignment horizontal="center" vertical="center"/>
    </xf>
    <xf numFmtId="0" fontId="30" fillId="0" borderId="0" xfId="461">
      <alignment vertical="center"/>
    </xf>
    <xf numFmtId="0" fontId="35" fillId="0" borderId="0" xfId="461" applyFont="1" applyAlignment="1">
      <alignment horizontal="center" vertical="center"/>
    </xf>
    <xf numFmtId="0" fontId="27" fillId="0" borderId="0" xfId="461" applyFont="1" applyAlignment="1">
      <alignment horizontal="left" vertical="center"/>
    </xf>
    <xf numFmtId="0" fontId="35" fillId="0" borderId="21" xfId="461" applyFont="1" applyBorder="1" applyAlignment="1">
      <alignment horizontal="center" vertical="center"/>
    </xf>
    <xf numFmtId="0" fontId="35" fillId="0" borderId="21" xfId="461" applyFont="1" applyBorder="1" applyAlignment="1">
      <alignment horizontal="center" vertical="center" shrinkToFit="1"/>
    </xf>
    <xf numFmtId="0" fontId="37" fillId="0" borderId="21" xfId="461" applyFont="1" applyBorder="1" applyAlignment="1">
      <alignment horizontal="center" vertical="center" shrinkToFit="1"/>
    </xf>
    <xf numFmtId="0" fontId="39" fillId="0" borderId="24" xfId="461" applyFont="1" applyBorder="1" applyAlignment="1">
      <alignment horizontal="center" vertical="center" shrinkToFit="1"/>
    </xf>
    <xf numFmtId="0" fontId="30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5" fillId="0" borderId="21" xfId="462" applyFont="1" applyBorder="1" applyAlignment="1" applyProtection="1">
      <alignment horizontal="center" vertical="center" shrinkToFit="1"/>
    </xf>
    <xf numFmtId="0" fontId="27" fillId="0" borderId="0" xfId="461" applyFont="1">
      <alignment vertical="center"/>
    </xf>
    <xf numFmtId="0" fontId="35" fillId="0" borderId="0" xfId="461" applyFont="1">
      <alignment vertical="center"/>
    </xf>
    <xf numFmtId="0" fontId="35" fillId="0" borderId="21" xfId="461" applyFont="1" applyBorder="1" applyAlignment="1">
      <alignment horizontal="center"/>
    </xf>
    <xf numFmtId="0" fontId="41" fillId="0" borderId="10" xfId="192" applyFont="1" applyBorder="1">
      <alignment vertical="center"/>
    </xf>
    <xf numFmtId="178" fontId="41" fillId="0" borderId="10" xfId="192" applyNumberFormat="1" applyFont="1" applyBorder="1">
      <alignment vertical="center"/>
    </xf>
    <xf numFmtId="0" fontId="41" fillId="0" borderId="10" xfId="192" applyFont="1" applyBorder="1" applyAlignment="1">
      <alignment horizontal="center" vertical="center"/>
    </xf>
    <xf numFmtId="0" fontId="41" fillId="0" borderId="0" xfId="192" applyFont="1">
      <alignment vertical="center"/>
    </xf>
    <xf numFmtId="180" fontId="41" fillId="0" borderId="0" xfId="192" applyNumberFormat="1" applyFont="1" applyAlignment="1">
      <alignment horizontal="left" vertical="center"/>
    </xf>
    <xf numFmtId="0" fontId="41" fillId="0" borderId="11" xfId="192" applyFont="1" applyBorder="1">
      <alignment vertical="center"/>
    </xf>
    <xf numFmtId="0" fontId="41" fillId="0" borderId="17" xfId="192" applyFont="1" applyBorder="1" applyAlignment="1">
      <alignment horizontal="center" vertical="center"/>
    </xf>
    <xf numFmtId="0" fontId="41" fillId="0" borderId="14" xfId="192" applyFont="1" applyBorder="1" applyAlignment="1">
      <alignment horizontal="center" vertical="center" wrapText="1"/>
    </xf>
    <xf numFmtId="0" fontId="41" fillId="0" borderId="14" xfId="192" applyFont="1" applyBorder="1">
      <alignment vertical="center"/>
    </xf>
    <xf numFmtId="180" fontId="41" fillId="0" borderId="14" xfId="192" applyNumberFormat="1" applyFont="1" applyBorder="1">
      <alignment vertical="center"/>
    </xf>
    <xf numFmtId="0" fontId="41" fillId="0" borderId="0" xfId="192" applyFont="1" applyAlignment="1">
      <alignment horizontal="center" vertical="center" wrapText="1"/>
    </xf>
    <xf numFmtId="0" fontId="41" fillId="0" borderId="0" xfId="192" applyFont="1" applyAlignment="1">
      <alignment horizontal="left" vertical="center"/>
    </xf>
    <xf numFmtId="0" fontId="41" fillId="0" borderId="0" xfId="192" applyFont="1" applyAlignment="1">
      <alignment horizontal="center" vertical="center"/>
    </xf>
    <xf numFmtId="0" fontId="41" fillId="0" borderId="31" xfId="192" applyFont="1" applyBorder="1">
      <alignment vertical="center"/>
    </xf>
    <xf numFmtId="0" fontId="41" fillId="0" borderId="17" xfId="192" applyFont="1" applyBorder="1">
      <alignment vertical="center"/>
    </xf>
    <xf numFmtId="0" fontId="35" fillId="0" borderId="23" xfId="461" applyFont="1" applyBorder="1" applyAlignment="1">
      <alignment horizontal="center" vertical="center" shrinkToFit="1"/>
    </xf>
    <xf numFmtId="0" fontId="41" fillId="0" borderId="14" xfId="192" applyFont="1" applyBorder="1" applyAlignment="1">
      <alignment horizontal="center" vertical="center"/>
    </xf>
    <xf numFmtId="0" fontId="34" fillId="0" borderId="0" xfId="461" applyFont="1">
      <alignment vertical="center"/>
    </xf>
    <xf numFmtId="0" fontId="35" fillId="0" borderId="32" xfId="461" applyFont="1" applyBorder="1" applyAlignment="1">
      <alignment horizontal="center" vertical="center" shrinkToFit="1"/>
    </xf>
    <xf numFmtId="0" fontId="35" fillId="0" borderId="40" xfId="461" applyFont="1" applyBorder="1" applyAlignment="1">
      <alignment horizontal="center" vertical="center" shrinkToFit="1"/>
    </xf>
    <xf numFmtId="0" fontId="41" fillId="0" borderId="15" xfId="192" applyFont="1" applyBorder="1">
      <alignment vertical="center"/>
    </xf>
    <xf numFmtId="0" fontId="41" fillId="0" borderId="39" xfId="192" applyFont="1" applyBorder="1" applyAlignment="1">
      <alignment horizontal="center" vertical="center"/>
    </xf>
    <xf numFmtId="0" fontId="35" fillId="0" borderId="43" xfId="461" applyFont="1" applyBorder="1" applyAlignment="1">
      <alignment horizontal="center" vertical="center"/>
    </xf>
    <xf numFmtId="0" fontId="35" fillId="0" borderId="46" xfId="461" applyFont="1" applyBorder="1" applyAlignment="1">
      <alignment horizontal="center" vertical="center"/>
    </xf>
    <xf numFmtId="0" fontId="39" fillId="0" borderId="0" xfId="461" applyFont="1" applyAlignment="1">
      <alignment horizontal="center" vertical="center" shrinkToFit="1"/>
    </xf>
    <xf numFmtId="0" fontId="35" fillId="0" borderId="24" xfId="462" applyFont="1" applyBorder="1" applyAlignment="1" applyProtection="1">
      <alignment horizontal="center" vertical="center" shrinkToFit="1"/>
    </xf>
    <xf numFmtId="0" fontId="35" fillId="0" borderId="24" xfId="461" applyFont="1" applyBorder="1" applyAlignment="1">
      <alignment horizontal="center" vertical="center" shrinkToFit="1"/>
    </xf>
    <xf numFmtId="0" fontId="39" fillId="0" borderId="17" xfId="461" applyFont="1" applyBorder="1" applyAlignment="1">
      <alignment horizontal="center" vertical="center" shrinkToFit="1"/>
    </xf>
    <xf numFmtId="0" fontId="39" fillId="0" borderId="38" xfId="461" applyFont="1" applyBorder="1" applyAlignment="1">
      <alignment horizontal="center" vertical="center" shrinkToFit="1"/>
    </xf>
    <xf numFmtId="0" fontId="35" fillId="0" borderId="26" xfId="461" applyFont="1" applyBorder="1" applyAlignment="1">
      <alignment horizontal="center" vertical="center" shrinkToFit="1"/>
    </xf>
    <xf numFmtId="0" fontId="36" fillId="0" borderId="25" xfId="461" applyFont="1" applyBorder="1" applyAlignment="1">
      <alignment horizontal="center" vertical="center" shrinkToFit="1"/>
    </xf>
    <xf numFmtId="0" fontId="36" fillId="0" borderId="21" xfId="461" applyFont="1" applyBorder="1" applyAlignment="1">
      <alignment horizontal="center" vertical="center" shrinkToFit="1"/>
    </xf>
    <xf numFmtId="0" fontId="36" fillId="0" borderId="22" xfId="461" applyFont="1" applyBorder="1" applyAlignment="1">
      <alignment horizontal="center" vertical="center" shrinkToFit="1"/>
    </xf>
    <xf numFmtId="0" fontId="36" fillId="0" borderId="34" xfId="462" applyFont="1" applyBorder="1" applyAlignment="1" applyProtection="1">
      <alignment horizontal="center" vertical="center" shrinkToFit="1"/>
    </xf>
    <xf numFmtId="0" fontId="36" fillId="0" borderId="22" xfId="462" applyFont="1" applyBorder="1" applyAlignment="1" applyProtection="1">
      <alignment horizontal="center" vertical="center" shrinkToFit="1"/>
    </xf>
    <xf numFmtId="0" fontId="36" fillId="0" borderId="34" xfId="461" applyFont="1" applyBorder="1" applyAlignment="1">
      <alignment horizontal="center" vertical="center" shrinkToFit="1"/>
    </xf>
    <xf numFmtId="0" fontId="36" fillId="0" borderId="23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vertical="center" textRotation="255" shrinkToFit="1"/>
    </xf>
    <xf numFmtId="0" fontId="36" fillId="0" borderId="51" xfId="461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0" fontId="36" fillId="0" borderId="0" xfId="461" applyFont="1">
      <alignment vertical="center"/>
    </xf>
    <xf numFmtId="0" fontId="35" fillId="0" borderId="34" xfId="461" applyFont="1" applyBorder="1" applyAlignment="1">
      <alignment horizontal="center" vertical="center" shrinkToFit="1"/>
    </xf>
    <xf numFmtId="0" fontId="35" fillId="0" borderId="34" xfId="461" applyFont="1" applyBorder="1" applyAlignment="1">
      <alignment horizontal="center" vertical="center"/>
    </xf>
    <xf numFmtId="0" fontId="35" fillId="0" borderId="34" xfId="462" applyFont="1" applyBorder="1" applyAlignment="1" applyProtection="1">
      <alignment horizontal="center" vertical="center" shrinkToFit="1"/>
    </xf>
    <xf numFmtId="0" fontId="35" fillId="0" borderId="34" xfId="462" applyFont="1" applyBorder="1" applyAlignment="1" applyProtection="1">
      <alignment horizontal="center" vertical="center"/>
    </xf>
    <xf numFmtId="0" fontId="41" fillId="0" borderId="38" xfId="192" applyFont="1" applyBorder="1">
      <alignment vertical="center"/>
    </xf>
    <xf numFmtId="0" fontId="40" fillId="0" borderId="10" xfId="461" applyFont="1" applyBorder="1" applyAlignment="1">
      <alignment vertical="center" shrinkToFit="1"/>
    </xf>
    <xf numFmtId="0" fontId="35" fillId="0" borderId="25" xfId="461" applyFont="1" applyBorder="1" applyAlignment="1">
      <alignment horizontal="center" vertical="center" shrinkToFit="1"/>
    </xf>
    <xf numFmtId="0" fontId="36" fillId="0" borderId="30" xfId="461" applyFont="1" applyBorder="1" applyAlignment="1">
      <alignment horizontal="center" vertical="center" shrinkToFit="1"/>
    </xf>
    <xf numFmtId="0" fontId="36" fillId="0" borderId="10" xfId="461" applyFont="1" applyBorder="1" applyAlignment="1">
      <alignment horizontal="center" vertical="center" shrinkToFit="1"/>
    </xf>
    <xf numFmtId="0" fontId="40" fillId="0" borderId="25" xfId="461" applyFont="1" applyBorder="1" applyAlignment="1">
      <alignment horizontal="left" vertical="center" shrinkToFit="1"/>
    </xf>
    <xf numFmtId="0" fontId="44" fillId="0" borderId="38" xfId="461" applyFont="1" applyBorder="1" applyAlignment="1">
      <alignment horizontal="center" vertical="center" shrinkToFit="1"/>
    </xf>
    <xf numFmtId="0" fontId="40" fillId="0" borderId="25" xfId="461" applyFont="1" applyBorder="1" applyAlignment="1">
      <alignment horizontal="center" vertical="center" shrinkToFit="1"/>
    </xf>
    <xf numFmtId="0" fontId="40" fillId="0" borderId="51" xfId="461" applyFont="1" applyBorder="1" applyAlignment="1">
      <alignment horizontal="center" vertical="center" shrinkToFit="1"/>
    </xf>
    <xf numFmtId="0" fontId="40" fillId="0" borderId="34" xfId="461" applyFont="1" applyBorder="1" applyAlignment="1">
      <alignment horizontal="center" vertical="center" shrinkToFit="1"/>
    </xf>
    <xf numFmtId="0" fontId="45" fillId="0" borderId="33" xfId="192" applyFont="1" applyBorder="1">
      <alignment vertical="center"/>
    </xf>
    <xf numFmtId="0" fontId="45" fillId="0" borderId="10" xfId="192" applyFont="1" applyBorder="1">
      <alignment vertical="center"/>
    </xf>
    <xf numFmtId="178" fontId="45" fillId="0" borderId="10" xfId="192" applyNumberFormat="1" applyFont="1" applyBorder="1">
      <alignment vertical="center"/>
    </xf>
    <xf numFmtId="0" fontId="45" fillId="0" borderId="10" xfId="192" applyFont="1" applyBorder="1" applyAlignment="1">
      <alignment horizontal="center" vertical="center"/>
    </xf>
    <xf numFmtId="0" fontId="45" fillId="0" borderId="38" xfId="192" applyFont="1" applyBorder="1" applyAlignment="1">
      <alignment horizontal="center" vertical="center"/>
    </xf>
    <xf numFmtId="0" fontId="45" fillId="0" borderId="11" xfId="192" applyFont="1" applyBorder="1">
      <alignment vertical="center"/>
    </xf>
    <xf numFmtId="0" fontId="45" fillId="0" borderId="17" xfId="192" applyFont="1" applyBorder="1" applyAlignment="1">
      <alignment horizontal="center" vertical="center"/>
    </xf>
    <xf numFmtId="179" fontId="45" fillId="0" borderId="10" xfId="192" applyNumberFormat="1" applyFont="1" applyBorder="1">
      <alignment vertical="center"/>
    </xf>
    <xf numFmtId="178" fontId="36" fillId="0" borderId="21" xfId="461" applyNumberFormat="1" applyFont="1" applyBorder="1" applyAlignment="1">
      <alignment horizontal="center" vertical="center" shrinkToFit="1"/>
    </xf>
    <xf numFmtId="180" fontId="41" fillId="0" borderId="38" xfId="192" applyNumberFormat="1" applyFont="1" applyBorder="1" applyAlignment="1">
      <alignment horizontal="center" vertical="center"/>
    </xf>
    <xf numFmtId="178" fontId="41" fillId="0" borderId="38" xfId="192" applyNumberFormat="1" applyFont="1" applyBorder="1" applyAlignment="1">
      <alignment horizontal="center" vertical="center"/>
    </xf>
    <xf numFmtId="0" fontId="41" fillId="0" borderId="15" xfId="192" applyFont="1" applyBorder="1" applyAlignment="1">
      <alignment horizontal="center" vertical="center"/>
    </xf>
    <xf numFmtId="0" fontId="27" fillId="0" borderId="0" xfId="461" applyFont="1" applyAlignment="1">
      <alignment horizontal="center" vertical="center"/>
    </xf>
    <xf numFmtId="0" fontId="40" fillId="0" borderId="10" xfId="461" applyFont="1" applyBorder="1" applyAlignment="1">
      <alignment horizontal="center" vertical="center" shrinkToFit="1"/>
    </xf>
    <xf numFmtId="180" fontId="41" fillId="0" borderId="10" xfId="192" applyNumberFormat="1" applyFont="1" applyBorder="1" applyAlignment="1">
      <alignment horizontal="center" vertical="center"/>
    </xf>
    <xf numFmtId="178" fontId="41" fillId="0" borderId="10" xfId="192" applyNumberFormat="1" applyFont="1" applyBorder="1" applyAlignment="1">
      <alignment horizontal="center" vertical="center"/>
    </xf>
    <xf numFmtId="0" fontId="41" fillId="0" borderId="11" xfId="192" applyFont="1" applyBorder="1" applyAlignment="1">
      <alignment horizontal="center" vertical="center"/>
    </xf>
    <xf numFmtId="0" fontId="35" fillId="0" borderId="42" xfId="461" applyFont="1" applyBorder="1" applyAlignment="1">
      <alignment horizontal="center" vertical="center" shrinkToFit="1"/>
    </xf>
    <xf numFmtId="0" fontId="39" fillId="0" borderId="10" xfId="461" applyFont="1" applyBorder="1" applyAlignment="1">
      <alignment horizontal="center" vertical="center" shrinkToFit="1"/>
    </xf>
    <xf numFmtId="0" fontId="36" fillId="0" borderId="64" xfId="461" applyFont="1" applyBorder="1" applyAlignment="1">
      <alignment horizontal="center" vertical="center" shrinkToFit="1"/>
    </xf>
    <xf numFmtId="0" fontId="36" fillId="0" borderId="24" xfId="461" applyFont="1" applyBorder="1" applyAlignment="1">
      <alignment horizontal="center" vertical="center" shrinkToFit="1"/>
    </xf>
    <xf numFmtId="0" fontId="35" fillId="0" borderId="63" xfId="461" applyFont="1" applyBorder="1" applyAlignment="1">
      <alignment horizontal="center" vertical="center" shrinkToFit="1"/>
    </xf>
    <xf numFmtId="0" fontId="39" fillId="0" borderId="65" xfId="461" applyFont="1" applyBorder="1" applyAlignment="1">
      <alignment horizontal="center" vertical="center" shrinkToFit="1"/>
    </xf>
    <xf numFmtId="0" fontId="39" fillId="0" borderId="66" xfId="461" applyFont="1" applyBorder="1" applyAlignment="1">
      <alignment horizontal="center" vertical="center" shrinkToFit="1"/>
    </xf>
    <xf numFmtId="0" fontId="39" fillId="0" borderId="67" xfId="461" applyFont="1" applyBorder="1" applyAlignment="1">
      <alignment horizontal="center" vertical="center" shrinkToFit="1"/>
    </xf>
    <xf numFmtId="0" fontId="35" fillId="0" borderId="67" xfId="461" applyFont="1" applyBorder="1" applyAlignment="1">
      <alignment horizontal="center" vertical="center" shrinkToFit="1"/>
    </xf>
    <xf numFmtId="180" fontId="41" fillId="0" borderId="68" xfId="192" applyNumberFormat="1" applyFont="1" applyBorder="1" applyAlignment="1">
      <alignment horizontal="center" vertical="center"/>
    </xf>
    <xf numFmtId="0" fontId="41" fillId="0" borderId="16" xfId="192" applyFont="1" applyBorder="1">
      <alignment vertical="center"/>
    </xf>
    <xf numFmtId="178" fontId="41" fillId="0" borderId="68" xfId="192" applyNumberFormat="1" applyFont="1" applyBorder="1" applyAlignment="1">
      <alignment horizontal="center" vertical="center"/>
    </xf>
    <xf numFmtId="0" fontId="41" fillId="0" borderId="68" xfId="192" applyFont="1" applyBorder="1" applyAlignment="1">
      <alignment horizontal="center" vertical="center"/>
    </xf>
    <xf numFmtId="0" fontId="43" fillId="0" borderId="10" xfId="192" applyFont="1" applyBorder="1" applyAlignment="1">
      <alignment horizontal="center" vertical="center"/>
    </xf>
    <xf numFmtId="0" fontId="41" fillId="0" borderId="73" xfId="192" applyFont="1" applyBorder="1">
      <alignment vertical="center"/>
    </xf>
    <xf numFmtId="0" fontId="39" fillId="0" borderId="68" xfId="461" applyFont="1" applyBorder="1" applyAlignment="1">
      <alignment horizontal="center" vertical="center" shrinkToFit="1"/>
    </xf>
    <xf numFmtId="0" fontId="36" fillId="0" borderId="63" xfId="461" applyFont="1" applyBorder="1" applyAlignment="1">
      <alignment horizontal="center" vertical="center" shrinkToFit="1"/>
    </xf>
    <xf numFmtId="0" fontId="45" fillId="0" borderId="68" xfId="192" applyFont="1" applyBorder="1" applyAlignment="1">
      <alignment horizontal="center" vertical="center"/>
    </xf>
    <xf numFmtId="0" fontId="41" fillId="0" borderId="74" xfId="192" applyFont="1" applyBorder="1">
      <alignment vertical="center"/>
    </xf>
    <xf numFmtId="0" fontId="41" fillId="0" borderId="74" xfId="192" applyFont="1" applyBorder="1" applyAlignment="1">
      <alignment horizontal="center" vertical="center" wrapText="1"/>
    </xf>
    <xf numFmtId="180" fontId="41" fillId="0" borderId="74" xfId="192" applyNumberFormat="1" applyFont="1" applyBorder="1">
      <alignment vertical="center"/>
    </xf>
    <xf numFmtId="180" fontId="41" fillId="0" borderId="0" xfId="192" applyNumberFormat="1" applyFont="1" applyAlignment="1">
      <alignment horizontal="center" vertical="center"/>
    </xf>
    <xf numFmtId="178" fontId="41" fillId="0" borderId="0" xfId="192" applyNumberFormat="1" applyFont="1" applyAlignment="1">
      <alignment horizontal="center" vertical="center"/>
    </xf>
    <xf numFmtId="180" fontId="41" fillId="0" borderId="0" xfId="192" applyNumberFormat="1" applyFont="1">
      <alignment vertical="center"/>
    </xf>
    <xf numFmtId="0" fontId="41" fillId="0" borderId="16" xfId="192" applyFont="1" applyBorder="1" applyAlignment="1">
      <alignment horizontal="center" vertical="center"/>
    </xf>
    <xf numFmtId="0" fontId="35" fillId="0" borderId="37" xfId="461" applyFont="1" applyBorder="1" applyAlignment="1">
      <alignment horizontal="center" vertical="center" shrinkToFit="1"/>
    </xf>
    <xf numFmtId="0" fontId="39" fillId="0" borderId="22" xfId="461" applyFont="1" applyBorder="1" applyAlignment="1">
      <alignment horizontal="center" vertical="center" shrinkToFit="1"/>
    </xf>
    <xf numFmtId="0" fontId="35" fillId="0" borderId="22" xfId="462" applyFont="1" applyBorder="1" applyAlignment="1" applyProtection="1">
      <alignment horizontal="center" vertical="center" shrinkToFit="1"/>
    </xf>
    <xf numFmtId="0" fontId="36" fillId="0" borderId="28" xfId="461" applyFont="1" applyBorder="1" applyAlignment="1">
      <alignment horizontal="center" vertical="center" shrinkToFit="1"/>
    </xf>
    <xf numFmtId="0" fontId="27" fillId="0" borderId="10" xfId="461" applyFont="1" applyBorder="1">
      <alignment vertical="center"/>
    </xf>
    <xf numFmtId="0" fontId="36" fillId="0" borderId="78" xfId="461" applyFont="1" applyBorder="1" applyAlignment="1">
      <alignment horizontal="center" vertical="center" shrinkToFit="1"/>
    </xf>
    <xf numFmtId="0" fontId="36" fillId="0" borderId="79" xfId="461" applyFont="1" applyBorder="1" applyAlignment="1">
      <alignment horizontal="center" vertical="center" shrinkToFit="1"/>
    </xf>
    <xf numFmtId="0" fontId="37" fillId="0" borderId="25" xfId="461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/>
    </xf>
    <xf numFmtId="0" fontId="46" fillId="0" borderId="21" xfId="462" applyFont="1" applyBorder="1" applyAlignment="1">
      <alignment horizontal="center" vertical="center"/>
    </xf>
    <xf numFmtId="0" fontId="35" fillId="0" borderId="80" xfId="461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45" fillId="0" borderId="73" xfId="192" applyFont="1" applyBorder="1">
      <alignment vertical="center"/>
    </xf>
    <xf numFmtId="0" fontId="41" fillId="0" borderId="74" xfId="192" applyFont="1" applyBorder="1" applyAlignment="1">
      <alignment horizontal="center" vertical="center"/>
    </xf>
    <xf numFmtId="0" fontId="39" fillId="0" borderId="81" xfId="461" applyFont="1" applyBorder="1" applyAlignment="1">
      <alignment horizontal="center" vertical="center" shrinkToFit="1"/>
    </xf>
    <xf numFmtId="0" fontId="39" fillId="0" borderId="34" xfId="461" applyFont="1" applyBorder="1" applyAlignment="1">
      <alignment horizontal="center" vertical="center" shrinkToFit="1"/>
    </xf>
    <xf numFmtId="0" fontId="41" fillId="0" borderId="38" xfId="192" applyFont="1" applyBorder="1" applyAlignment="1">
      <alignment horizontal="center" vertical="center"/>
    </xf>
    <xf numFmtId="0" fontId="35" fillId="0" borderId="0" xfId="461" applyFont="1" applyAlignment="1">
      <alignment horizontal="center" vertical="center" shrinkToFit="1"/>
    </xf>
    <xf numFmtId="0" fontId="37" fillId="0" borderId="0" xfId="461" applyFont="1" applyAlignment="1">
      <alignment horizontal="center" vertical="center" shrinkToFit="1"/>
    </xf>
    <xf numFmtId="0" fontId="43" fillId="0" borderId="0" xfId="192" applyFont="1" applyAlignment="1">
      <alignment horizontal="center" vertical="center"/>
    </xf>
    <xf numFmtId="0" fontId="36" fillId="0" borderId="0" xfId="461" applyFont="1" applyAlignment="1">
      <alignment horizontal="center" vertical="center" shrinkToFit="1"/>
    </xf>
    <xf numFmtId="0" fontId="36" fillId="0" borderId="0" xfId="462" applyFont="1" applyBorder="1" applyAlignment="1" applyProtection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5" fillId="0" borderId="0" xfId="192" applyFont="1">
      <alignment vertical="center"/>
    </xf>
    <xf numFmtId="178" fontId="45" fillId="0" borderId="0" xfId="192" applyNumberFormat="1" applyFont="1">
      <alignment vertical="center"/>
    </xf>
    <xf numFmtId="0" fontId="45" fillId="0" borderId="0" xfId="192" applyFont="1" applyAlignment="1">
      <alignment horizontal="center" vertical="center"/>
    </xf>
    <xf numFmtId="0" fontId="35" fillId="0" borderId="16" xfId="461" applyFont="1" applyBorder="1" applyAlignment="1">
      <alignment horizontal="center" vertical="center" shrinkToFit="1"/>
    </xf>
    <xf numFmtId="0" fontId="45" fillId="0" borderId="16" xfId="192" applyFont="1" applyBorder="1">
      <alignment vertical="center"/>
    </xf>
    <xf numFmtId="178" fontId="43" fillId="0" borderId="10" xfId="192" applyNumberFormat="1" applyFont="1" applyBorder="1" applyAlignment="1">
      <alignment horizontal="center" vertical="center"/>
    </xf>
    <xf numFmtId="0" fontId="47" fillId="0" borderId="10" xfId="192" applyFont="1" applyBorder="1">
      <alignment vertical="center"/>
    </xf>
    <xf numFmtId="0" fontId="48" fillId="0" borderId="33" xfId="192" applyFont="1" applyBorder="1">
      <alignment vertical="center"/>
    </xf>
    <xf numFmtId="0" fontId="48" fillId="0" borderId="68" xfId="192" applyFont="1" applyBorder="1">
      <alignment vertical="center"/>
    </xf>
    <xf numFmtId="0" fontId="48" fillId="0" borderId="10" xfId="192" applyFont="1" applyBorder="1" applyAlignment="1">
      <alignment horizontal="center" vertical="center"/>
    </xf>
    <xf numFmtId="0" fontId="43" fillId="0" borderId="10" xfId="461" applyFont="1" applyBorder="1" applyAlignment="1">
      <alignment horizontal="center" vertical="center" shrinkToFit="1"/>
    </xf>
    <xf numFmtId="0" fontId="40" fillId="0" borderId="23" xfId="461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 shrinkToFit="1"/>
    </xf>
    <xf numFmtId="181" fontId="29" fillId="0" borderId="0" xfId="0" applyNumberFormat="1" applyFont="1" applyAlignment="1">
      <alignment horizontal="left" vertical="center"/>
    </xf>
    <xf numFmtId="0" fontId="23" fillId="0" borderId="0" xfId="192" applyFont="1">
      <alignment vertical="center"/>
    </xf>
    <xf numFmtId="0" fontId="24" fillId="0" borderId="0" xfId="192" applyFont="1">
      <alignment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2" fillId="0" borderId="0" xfId="192" applyFont="1">
      <alignment vertical="center"/>
    </xf>
    <xf numFmtId="0" fontId="49" fillId="0" borderId="12" xfId="0" applyFont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51" fillId="0" borderId="0" xfId="192" applyFont="1">
      <alignment vertical="center"/>
    </xf>
    <xf numFmtId="181" fontId="49" fillId="0" borderId="10" xfId="0" applyNumberFormat="1" applyFont="1" applyBorder="1" applyAlignment="1">
      <alignment horizontal="center" vertical="center"/>
    </xf>
    <xf numFmtId="182" fontId="49" fillId="0" borderId="10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82" fontId="49" fillId="0" borderId="10" xfId="0" applyNumberFormat="1" applyFont="1" applyBorder="1" applyAlignment="1">
      <alignment horizontal="center" vertical="center" shrinkToFit="1"/>
    </xf>
    <xf numFmtId="0" fontId="52" fillId="0" borderId="0" xfId="192" applyFont="1">
      <alignment vertical="center"/>
    </xf>
    <xf numFmtId="181" fontId="49" fillId="0" borderId="18" xfId="0" applyNumberFormat="1" applyFont="1" applyBorder="1" applyAlignment="1">
      <alignment horizontal="center" vertical="center"/>
    </xf>
    <xf numFmtId="182" fontId="49" fillId="0" borderId="18" xfId="0" applyNumberFormat="1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181" fontId="49" fillId="0" borderId="19" xfId="0" applyNumberFormat="1" applyFont="1" applyBorder="1" applyAlignment="1">
      <alignment horizontal="center" vertical="center"/>
    </xf>
    <xf numFmtId="182" fontId="49" fillId="0" borderId="12" xfId="0" applyNumberFormat="1" applyFont="1" applyBorder="1" applyAlignment="1">
      <alignment horizontal="center" vertical="center" shrinkToFit="1"/>
    </xf>
    <xf numFmtId="0" fontId="49" fillId="0" borderId="19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49" fillId="0" borderId="11" xfId="0" applyFont="1" applyBorder="1" applyAlignment="1">
      <alignment horizontal="center" vertical="center" shrinkToFit="1"/>
    </xf>
    <xf numFmtId="181" fontId="49" fillId="0" borderId="12" xfId="0" applyNumberFormat="1" applyFont="1" applyBorder="1" applyAlignment="1">
      <alignment horizontal="center" vertical="center"/>
    </xf>
    <xf numFmtId="182" fontId="49" fillId="0" borderId="60" xfId="0" applyNumberFormat="1" applyFont="1" applyBorder="1" applyAlignment="1">
      <alignment horizontal="center" vertical="center" shrinkToFit="1"/>
    </xf>
    <xf numFmtId="0" fontId="49" fillId="0" borderId="60" xfId="0" applyFont="1" applyBorder="1" applyAlignment="1">
      <alignment horizontal="center" vertical="center" shrinkToFit="1"/>
    </xf>
    <xf numFmtId="182" fontId="49" fillId="0" borderId="19" xfId="0" applyNumberFormat="1" applyFont="1" applyBorder="1" applyAlignment="1">
      <alignment horizontal="center" vertical="center" shrinkToFit="1"/>
    </xf>
    <xf numFmtId="0" fontId="49" fillId="0" borderId="19" xfId="0" applyFont="1" applyBorder="1" applyAlignment="1">
      <alignment horizontal="center" vertical="center" wrapText="1" shrinkToFit="1"/>
    </xf>
    <xf numFmtId="0" fontId="56" fillId="0" borderId="0" xfId="192" applyFont="1">
      <alignment vertical="center"/>
    </xf>
    <xf numFmtId="0" fontId="2" fillId="0" borderId="0" xfId="192" applyFont="1" applyAlignment="1">
      <alignment horizontal="center" vertical="center"/>
    </xf>
    <xf numFmtId="0" fontId="56" fillId="0" borderId="0" xfId="0" applyFont="1">
      <alignment vertical="center"/>
    </xf>
    <xf numFmtId="0" fontId="26" fillId="0" borderId="0" xfId="0" applyFont="1">
      <alignment vertical="center"/>
    </xf>
    <xf numFmtId="181" fontId="54" fillId="0" borderId="0" xfId="0" applyNumberFormat="1" applyFont="1" applyAlignment="1">
      <alignment horizontal="left" vertical="center" wrapText="1"/>
    </xf>
    <xf numFmtId="181" fontId="55" fillId="0" borderId="0" xfId="0" applyNumberFormat="1" applyFont="1" applyAlignment="1">
      <alignment horizontal="left" vertical="center" wrapText="1"/>
    </xf>
    <xf numFmtId="0" fontId="41" fillId="0" borderId="39" xfId="192" applyFont="1" applyBorder="1" applyAlignment="1">
      <alignment horizontal="left" vertical="center"/>
    </xf>
    <xf numFmtId="0" fontId="41" fillId="0" borderId="14" xfId="192" applyFont="1" applyBorder="1" applyAlignment="1">
      <alignment horizontal="left" vertical="center"/>
    </xf>
    <xf numFmtId="0" fontId="41" fillId="0" borderId="11" xfId="192" applyFont="1" applyBorder="1" applyAlignment="1">
      <alignment horizontal="left" vertical="center"/>
    </xf>
    <xf numFmtId="0" fontId="41" fillId="0" borderId="17" xfId="192" applyFont="1" applyBorder="1" applyAlignment="1">
      <alignment horizontal="left" vertical="center"/>
    </xf>
    <xf numFmtId="0" fontId="41" fillId="0" borderId="68" xfId="192" applyFont="1" applyBorder="1" applyAlignment="1">
      <alignment horizontal="left" vertical="center"/>
    </xf>
    <xf numFmtId="0" fontId="40" fillId="0" borderId="53" xfId="461" applyFont="1" applyBorder="1" applyAlignment="1">
      <alignment horizontal="center" vertical="center" textRotation="255" shrinkToFit="1"/>
    </xf>
    <xf numFmtId="0" fontId="40" fillId="0" borderId="54" xfId="461" applyFont="1" applyBorder="1" applyAlignment="1">
      <alignment horizontal="center" vertical="center" textRotation="255" shrinkToFit="1"/>
    </xf>
    <xf numFmtId="0" fontId="40" fillId="0" borderId="55" xfId="461" applyFont="1" applyBorder="1" applyAlignment="1">
      <alignment horizontal="center" vertical="center" textRotation="255" shrinkToFit="1"/>
    </xf>
    <xf numFmtId="0" fontId="40" fillId="0" borderId="49" xfId="461" applyFont="1" applyBorder="1" applyAlignment="1">
      <alignment horizontal="center" vertical="center" textRotation="255" shrinkToFit="1"/>
    </xf>
    <xf numFmtId="0" fontId="40" fillId="0" borderId="13" xfId="461" applyFont="1" applyBorder="1" applyAlignment="1">
      <alignment horizontal="center" vertical="center" textRotation="255" shrinkToFit="1"/>
    </xf>
    <xf numFmtId="0" fontId="40" fillId="0" borderId="50" xfId="461" applyFont="1" applyBorder="1" applyAlignment="1">
      <alignment horizontal="center" vertical="center" textRotation="255" shrinkToFit="1"/>
    </xf>
    <xf numFmtId="0" fontId="40" fillId="0" borderId="27" xfId="461" applyFont="1" applyBorder="1" applyAlignment="1">
      <alignment horizontal="center" vertical="center" textRotation="255" shrinkToFit="1"/>
    </xf>
    <xf numFmtId="0" fontId="40" fillId="0" borderId="0" xfId="461" applyFont="1" applyAlignment="1">
      <alignment horizontal="center" vertical="center" textRotation="255" shrinkToFit="1"/>
    </xf>
    <xf numFmtId="0" fontId="40" fillId="0" borderId="20" xfId="461" applyFont="1" applyBorder="1" applyAlignment="1">
      <alignment horizontal="center" vertical="center" textRotation="255" shrinkToFit="1"/>
    </xf>
    <xf numFmtId="0" fontId="41" fillId="0" borderId="17" xfId="192" applyFont="1" applyBorder="1" applyAlignment="1">
      <alignment horizontal="center" vertical="center" textRotation="255"/>
    </xf>
    <xf numFmtId="0" fontId="35" fillId="0" borderId="47" xfId="461" applyFont="1" applyBorder="1" applyAlignment="1">
      <alignment horizontal="center" vertical="center" textRotation="255"/>
    </xf>
    <xf numFmtId="0" fontId="35" fillId="0" borderId="16" xfId="461" applyFont="1" applyBorder="1" applyAlignment="1">
      <alignment horizontal="center" vertical="center" textRotation="255"/>
    </xf>
    <xf numFmtId="0" fontId="35" fillId="0" borderId="48" xfId="461" applyFont="1" applyBorder="1" applyAlignment="1">
      <alignment horizontal="center" vertical="center" textRotation="255"/>
    </xf>
    <xf numFmtId="0" fontId="40" fillId="0" borderId="62" xfId="461" applyFont="1" applyBorder="1" applyAlignment="1">
      <alignment horizontal="center" vertical="center" textRotation="255" shrinkToFit="1"/>
    </xf>
    <xf numFmtId="0" fontId="40" fillId="0" borderId="60" xfId="461" applyFont="1" applyBorder="1" applyAlignment="1">
      <alignment horizontal="center" vertical="center" textRotation="255" shrinkToFit="1"/>
    </xf>
    <xf numFmtId="0" fontId="40" fillId="0" borderId="12" xfId="461" applyFont="1" applyBorder="1" applyAlignment="1">
      <alignment horizontal="center" vertical="center" textRotation="255" shrinkToFit="1"/>
    </xf>
    <xf numFmtId="0" fontId="40" fillId="0" borderId="56" xfId="461" applyFont="1" applyBorder="1" applyAlignment="1">
      <alignment horizontal="center" vertical="center" textRotation="255" shrinkToFit="1"/>
    </xf>
    <xf numFmtId="0" fontId="40" fillId="0" borderId="35" xfId="461" applyFont="1" applyBorder="1" applyAlignment="1">
      <alignment horizontal="center" vertical="center" textRotation="255" shrinkToFit="1"/>
    </xf>
    <xf numFmtId="0" fontId="40" fillId="0" borderId="36" xfId="461" applyFont="1" applyBorder="1" applyAlignment="1">
      <alignment horizontal="center" vertical="center" textRotation="255" shrinkToFit="1"/>
    </xf>
    <xf numFmtId="0" fontId="40" fillId="0" borderId="37" xfId="461" applyFont="1" applyBorder="1" applyAlignment="1">
      <alignment horizontal="center" vertical="center" textRotation="255" shrinkToFit="1"/>
    </xf>
    <xf numFmtId="0" fontId="40" fillId="0" borderId="28" xfId="461" applyFont="1" applyBorder="1" applyAlignment="1">
      <alignment horizontal="center" vertical="center" textRotation="255" shrinkToFit="1"/>
    </xf>
    <xf numFmtId="0" fontId="40" fillId="0" borderId="29" xfId="461" applyFont="1" applyBorder="1" applyAlignment="1">
      <alignment horizontal="center" vertical="center" textRotation="255" shrinkToFit="1"/>
    </xf>
    <xf numFmtId="0" fontId="40" fillId="0" borderId="30" xfId="461" applyFont="1" applyBorder="1" applyAlignment="1">
      <alignment horizontal="center" vertical="center" textRotation="255" shrinkToFit="1"/>
    </xf>
    <xf numFmtId="0" fontId="40" fillId="0" borderId="61" xfId="461" applyFont="1" applyBorder="1" applyAlignment="1">
      <alignment horizontal="center" vertical="center" textRotation="255" shrinkToFit="1"/>
    </xf>
    <xf numFmtId="0" fontId="36" fillId="0" borderId="47" xfId="461" applyFont="1" applyBorder="1" applyAlignment="1">
      <alignment horizontal="center" vertical="center" textRotation="255"/>
    </xf>
    <xf numFmtId="0" fontId="31" fillId="0" borderId="0" xfId="461" applyFont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35" fillId="0" borderId="0" xfId="461" applyFont="1" applyAlignment="1">
      <alignment horizontal="left" vertical="center"/>
    </xf>
    <xf numFmtId="183" fontId="36" fillId="0" borderId="43" xfId="461" applyNumberFormat="1" applyFont="1" applyBorder="1" applyAlignment="1">
      <alignment horizontal="center" vertical="center"/>
    </xf>
    <xf numFmtId="183" fontId="36" fillId="0" borderId="44" xfId="461" applyNumberFormat="1" applyFont="1" applyBorder="1" applyAlignment="1">
      <alignment horizontal="center" vertical="center"/>
    </xf>
    <xf numFmtId="177" fontId="36" fillId="0" borderId="44" xfId="461" applyNumberFormat="1" applyFont="1" applyBorder="1" applyAlignment="1">
      <alignment horizontal="center" vertical="center"/>
    </xf>
    <xf numFmtId="177" fontId="36" fillId="0" borderId="58" xfId="461" applyNumberFormat="1" applyFont="1" applyBorder="1" applyAlignment="1">
      <alignment horizontal="center" vertical="center"/>
    </xf>
    <xf numFmtId="183" fontId="36" fillId="0" borderId="45" xfId="461" applyNumberFormat="1" applyFont="1" applyBorder="1" applyAlignment="1">
      <alignment horizontal="center" vertical="center"/>
    </xf>
    <xf numFmtId="177" fontId="36" fillId="0" borderId="14" xfId="461" applyNumberFormat="1" applyFont="1" applyBorder="1" applyAlignment="1">
      <alignment horizontal="center" vertical="center"/>
    </xf>
    <xf numFmtId="177" fontId="36" fillId="0" borderId="15" xfId="461" applyNumberFormat="1" applyFont="1" applyBorder="1" applyAlignment="1">
      <alignment horizontal="center" vertical="center"/>
    </xf>
    <xf numFmtId="177" fontId="36" fillId="0" borderId="11" xfId="461" applyNumberFormat="1" applyFont="1" applyBorder="1" applyAlignment="1">
      <alignment horizontal="center" vertical="center"/>
    </xf>
    <xf numFmtId="0" fontId="40" fillId="0" borderId="42" xfId="461" applyFont="1" applyBorder="1" applyAlignment="1">
      <alignment horizontal="center" vertical="center" textRotation="255" shrinkToFit="1"/>
    </xf>
    <xf numFmtId="0" fontId="40" fillId="0" borderId="41" xfId="461" applyFont="1" applyBorder="1" applyAlignment="1">
      <alignment horizontal="center" vertical="center" textRotation="255" shrinkToFit="1"/>
    </xf>
    <xf numFmtId="0" fontId="40" fillId="0" borderId="52" xfId="461" applyFont="1" applyBorder="1" applyAlignment="1">
      <alignment horizontal="center" vertical="center" textRotation="255" shrinkToFit="1"/>
    </xf>
    <xf numFmtId="0" fontId="40" fillId="0" borderId="69" xfId="461" applyFont="1" applyBorder="1" applyAlignment="1">
      <alignment horizontal="center" vertical="center" textRotation="255" shrinkToFit="1"/>
    </xf>
    <xf numFmtId="0" fontId="36" fillId="0" borderId="49" xfId="461" applyFont="1" applyBorder="1" applyAlignment="1">
      <alignment horizontal="center" vertical="center" textRotation="255" shrinkToFit="1"/>
    </xf>
    <xf numFmtId="0" fontId="36" fillId="0" borderId="13" xfId="461" applyFont="1" applyBorder="1" applyAlignment="1">
      <alignment horizontal="center" vertical="center" textRotation="255" shrinkToFit="1"/>
    </xf>
    <xf numFmtId="0" fontId="36" fillId="0" borderId="50" xfId="461" applyFont="1" applyBorder="1" applyAlignment="1">
      <alignment horizontal="center" vertical="center" textRotation="255" shrinkToFit="1"/>
    </xf>
    <xf numFmtId="0" fontId="36" fillId="0" borderId="62" xfId="461" applyFont="1" applyBorder="1" applyAlignment="1">
      <alignment horizontal="center" vertical="center" textRotation="255" shrinkToFit="1"/>
    </xf>
    <xf numFmtId="0" fontId="36" fillId="0" borderId="60" xfId="461" applyFont="1" applyBorder="1" applyAlignment="1">
      <alignment horizontal="center" vertical="center" textRotation="255" shrinkToFit="1"/>
    </xf>
    <xf numFmtId="0" fontId="36" fillId="0" borderId="61" xfId="461" applyFont="1" applyBorder="1" applyAlignment="1">
      <alignment horizontal="center" vertical="center" textRotation="255" shrinkToFit="1"/>
    </xf>
    <xf numFmtId="0" fontId="36" fillId="0" borderId="12" xfId="461" applyFont="1" applyBorder="1" applyAlignment="1">
      <alignment horizontal="center" vertical="center" textRotation="255" shrinkToFit="1"/>
    </xf>
    <xf numFmtId="0" fontId="36" fillId="0" borderId="37" xfId="461" applyFont="1" applyBorder="1" applyAlignment="1">
      <alignment horizontal="center" vertical="center" textRotation="255" shrinkToFit="1"/>
    </xf>
    <xf numFmtId="0" fontId="36" fillId="0" borderId="35" xfId="461" applyFont="1" applyBorder="1" applyAlignment="1">
      <alignment horizontal="center" vertical="center" textRotation="255" shrinkToFit="1"/>
    </xf>
    <xf numFmtId="0" fontId="36" fillId="0" borderId="69" xfId="461" applyFont="1" applyBorder="1" applyAlignment="1">
      <alignment horizontal="center" vertical="center" textRotation="255" shrinkToFit="1"/>
    </xf>
    <xf numFmtId="0" fontId="36" fillId="0" borderId="72" xfId="461" applyFont="1" applyBorder="1" applyAlignment="1">
      <alignment horizontal="center" vertical="center" textRotation="255" shrinkToFit="1"/>
    </xf>
    <xf numFmtId="0" fontId="36" fillId="0" borderId="71" xfId="461" applyFont="1" applyBorder="1" applyAlignment="1">
      <alignment horizontal="center" vertical="center" textRotation="255" shrinkToFit="1"/>
    </xf>
    <xf numFmtId="0" fontId="40" fillId="0" borderId="76" xfId="461" applyFont="1" applyBorder="1" applyAlignment="1">
      <alignment horizontal="center" vertical="center" textRotation="255" shrinkToFit="1"/>
    </xf>
    <xf numFmtId="0" fontId="40" fillId="0" borderId="39" xfId="461" applyFont="1" applyBorder="1" applyAlignment="1">
      <alignment horizontal="center" vertical="center" textRotation="255" shrinkToFit="1"/>
    </xf>
    <xf numFmtId="0" fontId="40" fillId="0" borderId="75" xfId="461" applyFont="1" applyBorder="1" applyAlignment="1">
      <alignment horizontal="center" vertical="center" textRotation="255" shrinkToFit="1"/>
    </xf>
    <xf numFmtId="0" fontId="36" fillId="0" borderId="53" xfId="461" applyFont="1" applyBorder="1" applyAlignment="1">
      <alignment horizontal="center" vertical="center" textRotation="255" shrinkToFit="1"/>
    </xf>
    <xf numFmtId="0" fontId="36" fillId="0" borderId="54" xfId="461" applyFont="1" applyBorder="1" applyAlignment="1">
      <alignment horizontal="center" vertical="center" textRotation="255" shrinkToFit="1"/>
    </xf>
    <xf numFmtId="0" fontId="36" fillId="0" borderId="55" xfId="461" applyFont="1" applyBorder="1" applyAlignment="1">
      <alignment horizontal="center" vertical="center" textRotation="255" shrinkToFit="1"/>
    </xf>
    <xf numFmtId="0" fontId="36" fillId="0" borderId="36" xfId="461" applyFont="1" applyBorder="1" applyAlignment="1">
      <alignment horizontal="center" vertical="center" textRotation="255" shrinkToFit="1"/>
    </xf>
    <xf numFmtId="0" fontId="36" fillId="0" borderId="59" xfId="461" applyFont="1" applyBorder="1" applyAlignment="1">
      <alignment horizontal="center" vertical="center" textRotation="255" shrinkToFit="1"/>
    </xf>
    <xf numFmtId="0" fontId="36" fillId="0" borderId="70" xfId="461" applyFont="1" applyBorder="1" applyAlignment="1">
      <alignment horizontal="center" vertical="center" textRotation="255" shrinkToFit="1"/>
    </xf>
    <xf numFmtId="0" fontId="41" fillId="0" borderId="74" xfId="192" applyFont="1" applyBorder="1" applyAlignment="1">
      <alignment horizontal="left" vertical="center"/>
    </xf>
    <xf numFmtId="0" fontId="41" fillId="0" borderId="73" xfId="192" applyFont="1" applyBorder="1" applyAlignment="1">
      <alignment horizontal="left" vertical="center"/>
    </xf>
    <xf numFmtId="0" fontId="36" fillId="0" borderId="27" xfId="461" applyFont="1" applyBorder="1" applyAlignment="1">
      <alignment horizontal="center" vertical="center" textRotation="255" shrinkToFit="1"/>
    </xf>
    <xf numFmtId="0" fontId="36" fillId="0" borderId="0" xfId="461" applyFont="1" applyAlignment="1">
      <alignment horizontal="center" vertical="center" textRotation="255" shrinkToFit="1"/>
    </xf>
    <xf numFmtId="0" fontId="36" fillId="0" borderId="20" xfId="461" applyFont="1" applyBorder="1" applyAlignment="1">
      <alignment horizontal="center" vertical="center" textRotation="255" shrinkToFit="1"/>
    </xf>
    <xf numFmtId="0" fontId="36" fillId="0" borderId="56" xfId="461" applyFont="1" applyBorder="1" applyAlignment="1">
      <alignment horizontal="center" vertical="center" textRotation="255" shrinkToFit="1"/>
    </xf>
    <xf numFmtId="177" fontId="36" fillId="0" borderId="74" xfId="461" applyNumberFormat="1" applyFont="1" applyBorder="1" applyAlignment="1">
      <alignment horizontal="center" vertical="center"/>
    </xf>
    <xf numFmtId="0" fontId="36" fillId="0" borderId="28" xfId="461" applyFont="1" applyBorder="1" applyAlignment="1">
      <alignment horizontal="center" vertical="center" textRotation="255" shrinkToFit="1"/>
    </xf>
    <xf numFmtId="0" fontId="36" fillId="0" borderId="29" xfId="461" applyFont="1" applyBorder="1" applyAlignment="1">
      <alignment horizontal="center" vertical="center" textRotation="255" shrinkToFit="1"/>
    </xf>
    <xf numFmtId="0" fontId="36" fillId="0" borderId="30" xfId="461" applyFont="1" applyBorder="1" applyAlignment="1">
      <alignment horizontal="center" vertical="center" textRotation="255" shrinkToFit="1"/>
    </xf>
    <xf numFmtId="0" fontId="41" fillId="0" borderId="0" xfId="192" applyFont="1" applyAlignment="1">
      <alignment horizontal="left" vertical="center"/>
    </xf>
    <xf numFmtId="0" fontId="41" fillId="0" borderId="16" xfId="192" applyFont="1" applyBorder="1" applyAlignment="1">
      <alignment horizontal="left" vertical="center"/>
    </xf>
    <xf numFmtId="0" fontId="36" fillId="0" borderId="16" xfId="461" applyFont="1" applyBorder="1" applyAlignment="1">
      <alignment horizontal="center" vertical="center" textRotation="255" shrinkToFit="1"/>
    </xf>
    <xf numFmtId="0" fontId="36" fillId="0" borderId="57" xfId="461" applyFont="1" applyBorder="1" applyAlignment="1">
      <alignment horizontal="center" vertical="center" textRotation="255" shrinkToFit="1"/>
    </xf>
    <xf numFmtId="183" fontId="36" fillId="0" borderId="16" xfId="461" applyNumberFormat="1" applyFont="1" applyBorder="1" applyAlignment="1">
      <alignment horizontal="center" vertical="center"/>
    </xf>
    <xf numFmtId="183" fontId="36" fillId="0" borderId="0" xfId="461" applyNumberFormat="1" applyFont="1" applyAlignment="1">
      <alignment horizontal="center" vertical="center"/>
    </xf>
    <xf numFmtId="177" fontId="36" fillId="0" borderId="0" xfId="461" applyNumberFormat="1" applyFont="1" applyAlignment="1">
      <alignment horizontal="center" vertical="center"/>
    </xf>
    <xf numFmtId="0" fontId="36" fillId="0" borderId="33" xfId="461" applyFont="1" applyBorder="1" applyAlignment="1">
      <alignment horizontal="center" vertical="center" textRotation="255" shrinkToFit="1"/>
    </xf>
    <xf numFmtId="0" fontId="36" fillId="0" borderId="77" xfId="461" applyFont="1" applyBorder="1" applyAlignment="1">
      <alignment horizontal="center" vertical="center" textRotation="255" shrinkToFit="1"/>
    </xf>
    <xf numFmtId="177" fontId="36" fillId="0" borderId="73" xfId="461" applyNumberFormat="1" applyFont="1" applyBorder="1" applyAlignment="1">
      <alignment horizontal="center" vertical="center"/>
    </xf>
    <xf numFmtId="0" fontId="36" fillId="0" borderId="57" xfId="461" applyFont="1" applyBorder="1" applyAlignment="1">
      <alignment horizontal="center" vertical="center" textRotation="255"/>
    </xf>
    <xf numFmtId="0" fontId="36" fillId="0" borderId="54" xfId="461" applyFont="1" applyBorder="1" applyAlignment="1">
      <alignment horizontal="center" vertical="center" textRotation="255"/>
    </xf>
    <xf numFmtId="0" fontId="36" fillId="0" borderId="56" xfId="461" applyFont="1" applyBorder="1" applyAlignment="1">
      <alignment horizontal="center" vertical="center" textRotation="255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topLeftCell="A5" zoomScale="75" zoomScaleNormal="75" workbookViewId="0">
      <selection activeCell="M14" sqref="M14"/>
    </sheetView>
  </sheetViews>
  <sheetFormatPr defaultColWidth="8.88671875" defaultRowHeight="16.2" x14ac:dyDescent="0.3"/>
  <cols>
    <col min="1" max="1" width="10.77734375" style="157" customWidth="1"/>
    <col min="2" max="2" width="10.77734375" style="180" customWidth="1"/>
    <col min="3" max="3" width="12.77734375" style="157" customWidth="1"/>
    <col min="4" max="6" width="18.77734375" style="157" customWidth="1"/>
    <col min="7" max="7" width="18.77734375" style="180" customWidth="1"/>
    <col min="8" max="8" width="18.77734375" style="157" customWidth="1"/>
    <col min="9" max="9" width="10.21875" style="157" customWidth="1"/>
    <col min="10" max="10" width="6.88671875" style="157" customWidth="1"/>
    <col min="11" max="11" width="7.44140625" style="157" customWidth="1"/>
    <col min="12" max="12" width="11" style="180" customWidth="1"/>
    <col min="13" max="13" width="7.77734375" style="180" customWidth="1"/>
    <col min="14" max="14" width="10.44140625" style="157" customWidth="1"/>
    <col min="15" max="15" width="8" style="157" customWidth="1"/>
    <col min="16" max="16" width="8.44140625" style="157" customWidth="1"/>
    <col min="17" max="17" width="11.109375" style="180" customWidth="1"/>
    <col min="18" max="18" width="7.44140625" style="180" customWidth="1"/>
    <col min="19" max="19" width="10.33203125" style="157" customWidth="1"/>
    <col min="20" max="20" width="6.44140625" style="157" customWidth="1"/>
    <col min="21" max="21" width="8.6640625" style="157" customWidth="1"/>
    <col min="22" max="22" width="10.44140625" style="180" customWidth="1"/>
    <col min="23" max="30" width="8.88671875" style="181"/>
    <col min="31" max="31" width="8.88671875" style="179"/>
    <col min="32" max="32" width="17.88671875" style="179" bestFit="1" customWidth="1"/>
    <col min="33" max="16384" width="8.88671875" style="179"/>
  </cols>
  <sheetData>
    <row r="1" spans="1:8" s="160" customFormat="1" ht="39" customHeight="1" x14ac:dyDescent="0.3">
      <c r="A1" s="150" t="s">
        <v>226</v>
      </c>
      <c r="B1" s="153"/>
      <c r="C1" s="154"/>
      <c r="D1" s="155"/>
      <c r="E1" s="153" t="s">
        <v>49</v>
      </c>
      <c r="F1" s="153" t="s">
        <v>118</v>
      </c>
      <c r="G1" s="153" t="s">
        <v>1</v>
      </c>
      <c r="H1" s="156"/>
    </row>
    <row r="2" spans="1:8" s="157" customFormat="1" ht="30" customHeight="1" x14ac:dyDescent="0.3">
      <c r="A2" s="161" t="s">
        <v>2</v>
      </c>
      <c r="B2" s="162" t="s">
        <v>3</v>
      </c>
      <c r="C2" s="163" t="s">
        <v>0</v>
      </c>
      <c r="D2" s="163" t="s">
        <v>6</v>
      </c>
      <c r="E2" s="163" t="s">
        <v>7</v>
      </c>
      <c r="F2" s="163" t="s">
        <v>8</v>
      </c>
      <c r="G2" s="163" t="s">
        <v>4</v>
      </c>
      <c r="H2" s="163" t="s">
        <v>5</v>
      </c>
    </row>
    <row r="3" spans="1:8" s="165" customFormat="1" ht="30" customHeight="1" x14ac:dyDescent="0.3">
      <c r="A3" s="161">
        <v>45078</v>
      </c>
      <c r="B3" s="164">
        <f t="shared" ref="B3:B18" si="0">A3</f>
        <v>45078</v>
      </c>
      <c r="C3" s="149" t="s">
        <v>55</v>
      </c>
      <c r="D3" s="149" t="s">
        <v>56</v>
      </c>
      <c r="E3" s="149" t="s">
        <v>57</v>
      </c>
      <c r="F3" s="149" t="s">
        <v>58</v>
      </c>
      <c r="G3" s="149" t="s">
        <v>59</v>
      </c>
      <c r="H3" s="149" t="s">
        <v>60</v>
      </c>
    </row>
    <row r="4" spans="1:8" s="165" customFormat="1" ht="30" customHeight="1" thickBot="1" x14ac:dyDescent="0.35">
      <c r="A4" s="166">
        <f t="shared" ref="A4" si="1">A3+1</f>
        <v>45079</v>
      </c>
      <c r="B4" s="167">
        <f t="shared" si="0"/>
        <v>45079</v>
      </c>
      <c r="C4" s="168" t="s">
        <v>61</v>
      </c>
      <c r="D4" s="168" t="s">
        <v>62</v>
      </c>
      <c r="E4" s="168" t="s">
        <v>63</v>
      </c>
      <c r="F4" s="168" t="s">
        <v>64</v>
      </c>
      <c r="G4" s="168" t="s">
        <v>65</v>
      </c>
      <c r="H4" s="168"/>
    </row>
    <row r="5" spans="1:8" s="165" customFormat="1" ht="30" customHeight="1" x14ac:dyDescent="0.3">
      <c r="A5" s="169">
        <f>A4+3</f>
        <v>45082</v>
      </c>
      <c r="B5" s="170">
        <f>A5</f>
        <v>45082</v>
      </c>
      <c r="C5" s="171" t="s">
        <v>66</v>
      </c>
      <c r="D5" s="171" t="s">
        <v>67</v>
      </c>
      <c r="E5" s="171" t="s">
        <v>68</v>
      </c>
      <c r="F5" s="171" t="s">
        <v>69</v>
      </c>
      <c r="G5" s="171" t="s">
        <v>70</v>
      </c>
      <c r="H5" s="171"/>
    </row>
    <row r="6" spans="1:8" s="165" customFormat="1" ht="30" customHeight="1" x14ac:dyDescent="0.3">
      <c r="A6" s="161">
        <f>A5+1</f>
        <v>45083</v>
      </c>
      <c r="B6" s="164">
        <f t="shared" si="0"/>
        <v>45083</v>
      </c>
      <c r="C6" s="149"/>
      <c r="D6" s="149" t="s">
        <v>204</v>
      </c>
      <c r="E6" s="149" t="s">
        <v>205</v>
      </c>
      <c r="F6" s="149" t="s">
        <v>236</v>
      </c>
      <c r="G6" s="149"/>
      <c r="H6" s="149" t="s">
        <v>60</v>
      </c>
    </row>
    <row r="7" spans="1:8" s="165" customFormat="1" ht="30" customHeight="1" x14ac:dyDescent="0.3">
      <c r="A7" s="161">
        <f t="shared" ref="A7:A9" si="2">A6+1</f>
        <v>45084</v>
      </c>
      <c r="B7" s="164">
        <f t="shared" si="0"/>
        <v>45084</v>
      </c>
      <c r="C7" s="172" t="s">
        <v>71</v>
      </c>
      <c r="D7" s="149" t="s">
        <v>72</v>
      </c>
      <c r="E7" s="149" t="s">
        <v>73</v>
      </c>
      <c r="F7" s="149" t="s">
        <v>177</v>
      </c>
      <c r="G7" s="149" t="s">
        <v>74</v>
      </c>
      <c r="H7" s="149"/>
    </row>
    <row r="8" spans="1:8" s="165" customFormat="1" ht="30" customHeight="1" x14ac:dyDescent="0.3">
      <c r="A8" s="161">
        <f t="shared" si="2"/>
        <v>45085</v>
      </c>
      <c r="B8" s="164">
        <f t="shared" si="0"/>
        <v>45085</v>
      </c>
      <c r="C8" s="149" t="s">
        <v>75</v>
      </c>
      <c r="D8" s="149" t="s">
        <v>76</v>
      </c>
      <c r="E8" s="149" t="s">
        <v>77</v>
      </c>
      <c r="F8" s="149" t="s">
        <v>58</v>
      </c>
      <c r="G8" s="149" t="s">
        <v>225</v>
      </c>
      <c r="H8" s="149" t="s">
        <v>60</v>
      </c>
    </row>
    <row r="9" spans="1:8" s="165" customFormat="1" ht="30" customHeight="1" thickBot="1" x14ac:dyDescent="0.35">
      <c r="A9" s="161">
        <f t="shared" si="2"/>
        <v>45086</v>
      </c>
      <c r="B9" s="167">
        <f t="shared" si="0"/>
        <v>45086</v>
      </c>
      <c r="C9" s="168" t="s">
        <v>78</v>
      </c>
      <c r="D9" s="168" t="s">
        <v>79</v>
      </c>
      <c r="E9" s="168" t="s">
        <v>80</v>
      </c>
      <c r="F9" s="168" t="s">
        <v>81</v>
      </c>
      <c r="G9" s="168" t="s">
        <v>82</v>
      </c>
      <c r="H9" s="168"/>
    </row>
    <row r="10" spans="1:8" s="165" customFormat="1" ht="30" customHeight="1" x14ac:dyDescent="0.3">
      <c r="A10" s="169">
        <f>A9+3</f>
        <v>45089</v>
      </c>
      <c r="B10" s="170">
        <f>A10</f>
        <v>45089</v>
      </c>
      <c r="C10" s="171" t="s">
        <v>66</v>
      </c>
      <c r="D10" s="171" t="s">
        <v>83</v>
      </c>
      <c r="E10" s="171" t="s">
        <v>84</v>
      </c>
      <c r="F10" s="171" t="s">
        <v>64</v>
      </c>
      <c r="G10" s="171" t="s">
        <v>85</v>
      </c>
      <c r="H10" s="171"/>
    </row>
    <row r="11" spans="1:8" s="165" customFormat="1" ht="30" customHeight="1" x14ac:dyDescent="0.3">
      <c r="A11" s="161">
        <f>A10+1</f>
        <v>45090</v>
      </c>
      <c r="B11" s="164">
        <f t="shared" si="0"/>
        <v>45090</v>
      </c>
      <c r="C11" s="149"/>
      <c r="D11" s="149" t="s">
        <v>248</v>
      </c>
      <c r="E11" s="149" t="s">
        <v>223</v>
      </c>
      <c r="F11" s="149" t="s">
        <v>177</v>
      </c>
      <c r="G11" s="149"/>
      <c r="H11" s="149" t="s">
        <v>60</v>
      </c>
    </row>
    <row r="12" spans="1:8" s="165" customFormat="1" ht="30" customHeight="1" x14ac:dyDescent="0.3">
      <c r="A12" s="161">
        <f t="shared" ref="A12:A14" si="3">A11+1</f>
        <v>45091</v>
      </c>
      <c r="B12" s="164">
        <f t="shared" si="0"/>
        <v>45091</v>
      </c>
      <c r="C12" s="172" t="s">
        <v>87</v>
      </c>
      <c r="D12" s="149" t="s">
        <v>88</v>
      </c>
      <c r="E12" s="149" t="s">
        <v>89</v>
      </c>
      <c r="F12" s="149" t="s">
        <v>90</v>
      </c>
      <c r="G12" s="173" t="s">
        <v>91</v>
      </c>
      <c r="H12" s="149"/>
    </row>
    <row r="13" spans="1:8" s="165" customFormat="1" ht="30" customHeight="1" x14ac:dyDescent="0.3">
      <c r="A13" s="161">
        <f t="shared" si="3"/>
        <v>45092</v>
      </c>
      <c r="B13" s="164">
        <f t="shared" si="0"/>
        <v>45092</v>
      </c>
      <c r="C13" s="149" t="s">
        <v>78</v>
      </c>
      <c r="D13" s="149" t="s">
        <v>92</v>
      </c>
      <c r="E13" s="149" t="s">
        <v>93</v>
      </c>
      <c r="F13" s="149" t="s">
        <v>58</v>
      </c>
      <c r="G13" s="173" t="s">
        <v>94</v>
      </c>
      <c r="H13" s="149" t="s">
        <v>233</v>
      </c>
    </row>
    <row r="14" spans="1:8" s="165" customFormat="1" ht="30" customHeight="1" x14ac:dyDescent="0.3">
      <c r="A14" s="161">
        <f t="shared" si="3"/>
        <v>45093</v>
      </c>
      <c r="B14" s="164">
        <f t="shared" si="0"/>
        <v>45093</v>
      </c>
      <c r="C14" s="149"/>
      <c r="D14" s="149" t="s">
        <v>109</v>
      </c>
      <c r="E14" s="149" t="s">
        <v>246</v>
      </c>
      <c r="F14" s="149" t="s">
        <v>236</v>
      </c>
      <c r="G14" s="149" t="s">
        <v>110</v>
      </c>
      <c r="H14" s="149"/>
    </row>
    <row r="15" spans="1:8" s="165" customFormat="1" ht="30" customHeight="1" thickBot="1" x14ac:dyDescent="0.35">
      <c r="A15" s="174">
        <f>A14+1</f>
        <v>45094</v>
      </c>
      <c r="B15" s="175">
        <f t="shared" si="0"/>
        <v>45094</v>
      </c>
      <c r="C15" s="176" t="s">
        <v>55</v>
      </c>
      <c r="D15" s="176" t="s">
        <v>95</v>
      </c>
      <c r="E15" s="176" t="s">
        <v>96</v>
      </c>
      <c r="F15" s="176" t="s">
        <v>69</v>
      </c>
      <c r="G15" s="176" t="s">
        <v>97</v>
      </c>
      <c r="H15" s="176"/>
    </row>
    <row r="16" spans="1:8" s="165" customFormat="1" ht="30" customHeight="1" x14ac:dyDescent="0.3">
      <c r="A16" s="169">
        <f>A14+3</f>
        <v>45096</v>
      </c>
      <c r="B16" s="177">
        <f>A16</f>
        <v>45096</v>
      </c>
      <c r="C16" s="171" t="s">
        <v>66</v>
      </c>
      <c r="D16" s="171" t="s">
        <v>98</v>
      </c>
      <c r="E16" s="178" t="s">
        <v>241</v>
      </c>
      <c r="F16" s="171" t="s">
        <v>86</v>
      </c>
      <c r="G16" s="171" t="s">
        <v>99</v>
      </c>
      <c r="H16" s="171"/>
    </row>
    <row r="17" spans="1:13" s="165" customFormat="1" ht="30" customHeight="1" x14ac:dyDescent="0.3">
      <c r="A17" s="161">
        <f>A16+1</f>
        <v>45097</v>
      </c>
      <c r="B17" s="164">
        <f t="shared" si="0"/>
        <v>45097</v>
      </c>
      <c r="C17" s="149"/>
      <c r="D17" s="149" t="s">
        <v>100</v>
      </c>
      <c r="E17" s="149" t="s">
        <v>101</v>
      </c>
      <c r="F17" s="149" t="s">
        <v>237</v>
      </c>
      <c r="G17" s="149" t="s">
        <v>102</v>
      </c>
      <c r="H17" s="149" t="s">
        <v>60</v>
      </c>
    </row>
    <row r="18" spans="1:13" s="165" customFormat="1" ht="30" customHeight="1" thickBot="1" x14ac:dyDescent="0.35">
      <c r="A18" s="161">
        <f t="shared" ref="A18" si="4">A17+1</f>
        <v>45098</v>
      </c>
      <c r="B18" s="164">
        <f t="shared" si="0"/>
        <v>45098</v>
      </c>
      <c r="C18" s="172" t="s">
        <v>75</v>
      </c>
      <c r="D18" s="149" t="s">
        <v>103</v>
      </c>
      <c r="E18" s="149" t="s">
        <v>104</v>
      </c>
      <c r="F18" s="149" t="s">
        <v>81</v>
      </c>
      <c r="G18" s="149" t="s">
        <v>105</v>
      </c>
      <c r="H18" s="149"/>
    </row>
    <row r="19" spans="1:13" s="165" customFormat="1" ht="30" customHeight="1" x14ac:dyDescent="0.3">
      <c r="A19" s="169">
        <v>45103</v>
      </c>
      <c r="B19" s="177">
        <f>A19</f>
        <v>45103</v>
      </c>
      <c r="C19" s="171" t="s">
        <v>66</v>
      </c>
      <c r="D19" s="171" t="s">
        <v>106</v>
      </c>
      <c r="E19" s="171" t="s">
        <v>107</v>
      </c>
      <c r="F19" s="171" t="s">
        <v>238</v>
      </c>
      <c r="G19" s="171" t="s">
        <v>108</v>
      </c>
      <c r="H19" s="171"/>
    </row>
    <row r="20" spans="1:13" s="165" customFormat="1" ht="30" customHeight="1" x14ac:dyDescent="0.3">
      <c r="A20" s="161">
        <f>A19+1</f>
        <v>45104</v>
      </c>
      <c r="B20" s="164">
        <f t="shared" ref="B20:B22" si="5">A20</f>
        <v>45104</v>
      </c>
      <c r="C20" s="149"/>
      <c r="D20" s="149" t="s">
        <v>243</v>
      </c>
      <c r="E20" s="149" t="s">
        <v>224</v>
      </c>
      <c r="F20" s="149" t="s">
        <v>236</v>
      </c>
      <c r="G20" s="149" t="s">
        <v>247</v>
      </c>
      <c r="H20" s="149" t="s">
        <v>234</v>
      </c>
    </row>
    <row r="21" spans="1:13" s="165" customFormat="1" ht="30" customHeight="1" x14ac:dyDescent="0.3">
      <c r="A21" s="161">
        <f>A20+1</f>
        <v>45105</v>
      </c>
      <c r="B21" s="164">
        <f t="shared" si="5"/>
        <v>45105</v>
      </c>
      <c r="C21" s="149" t="s">
        <v>71</v>
      </c>
      <c r="D21" s="149" t="s">
        <v>111</v>
      </c>
      <c r="E21" s="158" t="s">
        <v>240</v>
      </c>
      <c r="F21" s="149" t="s">
        <v>64</v>
      </c>
      <c r="G21" s="149" t="s">
        <v>112</v>
      </c>
      <c r="H21" s="149"/>
    </row>
    <row r="22" spans="1:13" s="165" customFormat="1" ht="30" customHeight="1" x14ac:dyDescent="0.3">
      <c r="A22" s="161">
        <f>A21+1</f>
        <v>45106</v>
      </c>
      <c r="B22" s="164">
        <f t="shared" si="5"/>
        <v>45106</v>
      </c>
      <c r="C22" s="149" t="s">
        <v>61</v>
      </c>
      <c r="D22" s="149" t="s">
        <v>113</v>
      </c>
      <c r="E22" s="149" t="s">
        <v>114</v>
      </c>
      <c r="F22" s="149" t="s">
        <v>58</v>
      </c>
      <c r="G22" s="149" t="s">
        <v>221</v>
      </c>
      <c r="H22" s="149" t="s">
        <v>235</v>
      </c>
    </row>
    <row r="23" spans="1:13" s="165" customFormat="1" ht="30" customHeight="1" x14ac:dyDescent="0.3">
      <c r="A23" s="161">
        <f>A22+1</f>
        <v>45107</v>
      </c>
      <c r="B23" s="164">
        <f t="shared" ref="B23" si="6">A23</f>
        <v>45107</v>
      </c>
      <c r="C23" s="149" t="s">
        <v>87</v>
      </c>
      <c r="D23" s="149" t="s">
        <v>115</v>
      </c>
      <c r="E23" s="149" t="s">
        <v>116</v>
      </c>
      <c r="F23" s="149" t="s">
        <v>81</v>
      </c>
      <c r="G23" s="149" t="s">
        <v>117</v>
      </c>
      <c r="H23" s="149"/>
    </row>
    <row r="24" spans="1:13" s="165" customFormat="1" ht="48.75" customHeight="1" x14ac:dyDescent="0.3">
      <c r="A24" s="183" t="s">
        <v>36</v>
      </c>
      <c r="B24" s="184"/>
      <c r="C24" s="184"/>
      <c r="D24" s="184"/>
      <c r="E24" s="184"/>
      <c r="F24" s="184"/>
      <c r="G24" s="184"/>
      <c r="H24" s="184"/>
    </row>
    <row r="25" spans="1:13" s="165" customFormat="1" ht="42" customHeight="1" x14ac:dyDescent="0.3">
      <c r="A25" s="182" t="s">
        <v>37</v>
      </c>
      <c r="B25" s="182"/>
      <c r="C25" s="182"/>
      <c r="D25" s="182"/>
      <c r="E25" s="182"/>
      <c r="F25" s="182"/>
      <c r="G25" s="182"/>
      <c r="H25" s="182"/>
      <c r="I25" s="159"/>
      <c r="J25" s="159"/>
      <c r="K25" s="159"/>
      <c r="L25" s="159"/>
      <c r="M25" s="159"/>
    </row>
    <row r="26" spans="1:13" s="165" customFormat="1" ht="19.8" x14ac:dyDescent="0.3"/>
    <row r="27" spans="1:13" s="165" customFormat="1" ht="19.8" x14ac:dyDescent="0.3"/>
    <row r="28" spans="1:13" s="165" customFormat="1" ht="19.8" x14ac:dyDescent="0.3"/>
    <row r="29" spans="1:13" s="165" customFormat="1" ht="19.8" x14ac:dyDescent="0.3"/>
    <row r="30" spans="1:13" s="151" customFormat="1" ht="19.8" x14ac:dyDescent="0.3"/>
    <row r="31" spans="1:13" s="151" customFormat="1" ht="19.8" x14ac:dyDescent="0.3"/>
    <row r="32" spans="1:13" s="151" customFormat="1" ht="19.8" x14ac:dyDescent="0.3"/>
    <row r="33" s="151" customFormat="1" ht="19.8" x14ac:dyDescent="0.3"/>
    <row r="34" s="151" customFormat="1" ht="19.8" x14ac:dyDescent="0.3"/>
    <row r="35" s="151" customFormat="1" ht="19.8" x14ac:dyDescent="0.3"/>
    <row r="36" s="151" customFormat="1" ht="19.8" x14ac:dyDescent="0.3"/>
    <row r="37" s="151" customFormat="1" ht="19.8" x14ac:dyDescent="0.3"/>
    <row r="38" s="152" customFormat="1" ht="22.2" x14ac:dyDescent="0.3"/>
    <row r="39" s="179" customFormat="1" x14ac:dyDescent="0.3"/>
  </sheetData>
  <mergeCells count="2">
    <mergeCell ref="A25:H25"/>
    <mergeCell ref="A24:H24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zoomScale="75" zoomScaleNormal="75" workbookViewId="0">
      <selection activeCell="Z5" sqref="Z5:Z7"/>
    </sheetView>
  </sheetViews>
  <sheetFormatPr defaultColWidth="9" defaultRowHeight="13.8" x14ac:dyDescent="0.3"/>
  <cols>
    <col min="1" max="12" width="7.77734375" style="12" customWidth="1"/>
    <col min="13" max="13" width="7.77734375" style="82" customWidth="1"/>
    <col min="14" max="18" width="7.77734375" style="12" customWidth="1"/>
    <col min="19" max="19" width="7.77734375" style="82" customWidth="1"/>
    <col min="20" max="24" width="7.77734375" style="12" customWidth="1"/>
    <col min="25" max="25" width="7.77734375" style="82" customWidth="1"/>
    <col min="26" max="30" width="7.77734375" style="12" customWidth="1"/>
    <col min="31" max="31" width="7.77734375" style="82" customWidth="1"/>
    <col min="32" max="16384" width="9" style="2"/>
  </cols>
  <sheetData>
    <row r="1" spans="1:32" ht="24.6" x14ac:dyDescent="0.3">
      <c r="A1" s="215" t="s">
        <v>227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1"/>
      <c r="AE1" s="1"/>
    </row>
    <row r="2" spans="1:32" ht="21" x14ac:dyDescent="0.3">
      <c r="A2" s="55" t="s">
        <v>232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45</v>
      </c>
      <c r="P2" s="3"/>
      <c r="Q2" s="3"/>
      <c r="R2" s="3"/>
      <c r="S2" s="3"/>
      <c r="T2" s="3"/>
      <c r="U2" s="217" t="s">
        <v>21</v>
      </c>
      <c r="V2" s="217"/>
      <c r="W2" s="217"/>
      <c r="X2" s="217"/>
      <c r="Y2" s="217"/>
      <c r="Z2" s="217"/>
      <c r="AA2" s="217"/>
      <c r="AB2" s="217"/>
      <c r="AC2" s="217"/>
      <c r="AD2" s="217"/>
      <c r="AE2" s="4"/>
    </row>
    <row r="3" spans="1:32" ht="16.2" x14ac:dyDescent="0.3">
      <c r="A3" s="37" t="s">
        <v>22</v>
      </c>
      <c r="B3" s="218"/>
      <c r="C3" s="219"/>
      <c r="D3" s="219"/>
      <c r="E3" s="220"/>
      <c r="F3" s="220"/>
      <c r="G3" s="221"/>
      <c r="H3" s="222"/>
      <c r="I3" s="219"/>
      <c r="J3" s="219"/>
      <c r="K3" s="223"/>
      <c r="L3" s="223"/>
      <c r="M3" s="224"/>
      <c r="N3" s="222"/>
      <c r="O3" s="219"/>
      <c r="P3" s="219"/>
      <c r="Q3" s="223"/>
      <c r="R3" s="223"/>
      <c r="S3" s="224"/>
      <c r="T3" s="219">
        <f>萬新葷菜單!A3</f>
        <v>45078</v>
      </c>
      <c r="U3" s="219"/>
      <c r="V3" s="219"/>
      <c r="W3" s="223">
        <f>T3</f>
        <v>45078</v>
      </c>
      <c r="X3" s="223"/>
      <c r="Y3" s="224"/>
      <c r="Z3" s="222">
        <f>萬新葷菜單!A4</f>
        <v>45079</v>
      </c>
      <c r="AA3" s="219"/>
      <c r="AB3" s="219"/>
      <c r="AC3" s="223">
        <f>Z3</f>
        <v>45079</v>
      </c>
      <c r="AD3" s="223"/>
      <c r="AE3" s="225"/>
    </row>
    <row r="4" spans="1:32" s="9" customFormat="1" ht="16.2" x14ac:dyDescent="0.3">
      <c r="A4" s="38" t="s">
        <v>23</v>
      </c>
      <c r="B4" s="34"/>
      <c r="C4" s="6"/>
      <c r="D4" s="7"/>
      <c r="E4" s="6"/>
      <c r="F4" s="6"/>
      <c r="G4" s="39"/>
      <c r="H4" s="33"/>
      <c r="I4" s="6"/>
      <c r="J4" s="7"/>
      <c r="K4" s="44"/>
      <c r="L4" s="91"/>
      <c r="M4" s="43"/>
      <c r="N4" s="33"/>
      <c r="O4" s="6"/>
      <c r="P4" s="7"/>
      <c r="Q4" s="44"/>
      <c r="R4" s="44"/>
      <c r="S4" s="93"/>
      <c r="T4" s="30" t="s">
        <v>29</v>
      </c>
      <c r="U4" s="6" t="s">
        <v>25</v>
      </c>
      <c r="V4" s="7" t="s">
        <v>26</v>
      </c>
      <c r="W4" s="44" t="s">
        <v>27</v>
      </c>
      <c r="X4" s="44" t="s">
        <v>30</v>
      </c>
      <c r="Y4" s="39" t="s">
        <v>39</v>
      </c>
      <c r="Z4" s="33" t="s">
        <v>29</v>
      </c>
      <c r="AA4" s="6" t="s">
        <v>25</v>
      </c>
      <c r="AB4" s="7" t="s">
        <v>26</v>
      </c>
      <c r="AC4" s="44" t="s">
        <v>27</v>
      </c>
      <c r="AD4" s="44" t="s">
        <v>30</v>
      </c>
      <c r="AE4" s="92" t="s">
        <v>39</v>
      </c>
      <c r="AF4" s="10"/>
    </row>
    <row r="5" spans="1:32" s="9" customFormat="1" ht="16.5" customHeight="1" x14ac:dyDescent="0.3">
      <c r="A5" s="214" t="s">
        <v>35</v>
      </c>
      <c r="B5" s="226"/>
      <c r="C5" s="6"/>
      <c r="D5" s="100"/>
      <c r="E5" s="100"/>
      <c r="F5" s="100"/>
      <c r="G5" s="43"/>
      <c r="H5" s="209"/>
      <c r="I5" s="65"/>
      <c r="J5" s="100"/>
      <c r="K5" s="100"/>
      <c r="L5" s="100"/>
      <c r="M5" s="66"/>
      <c r="N5" s="209"/>
      <c r="O5" s="65"/>
      <c r="P5" s="100"/>
      <c r="Q5" s="100"/>
      <c r="R5" s="100"/>
      <c r="S5" s="66"/>
      <c r="T5" s="210" t="str">
        <f>萬新葷菜單!C3</f>
        <v>芝麻米飯</v>
      </c>
      <c r="U5" s="65" t="s">
        <v>119</v>
      </c>
      <c r="V5" s="100">
        <v>110</v>
      </c>
      <c r="W5" s="142">
        <f>V5*370/1000</f>
        <v>40.700000000000003</v>
      </c>
      <c r="X5" s="121" t="s">
        <v>197</v>
      </c>
      <c r="Y5" s="83"/>
      <c r="Z5" s="209" t="str">
        <f>萬新葷菜單!C4</f>
        <v>胚芽米飯</v>
      </c>
      <c r="AA5" s="61" t="s">
        <v>119</v>
      </c>
      <c r="AB5" s="100">
        <v>93</v>
      </c>
      <c r="AC5" s="142">
        <f t="shared" ref="AC5:AC6" si="0">AB5*370/1000</f>
        <v>34.409999999999997</v>
      </c>
      <c r="AD5" s="121" t="s">
        <v>197</v>
      </c>
      <c r="AE5" s="64"/>
      <c r="AF5" s="10"/>
    </row>
    <row r="6" spans="1:32" s="9" customFormat="1" ht="16.2" x14ac:dyDescent="0.3">
      <c r="A6" s="201"/>
      <c r="B6" s="227"/>
      <c r="C6" s="6"/>
      <c r="D6" s="100"/>
      <c r="E6" s="100"/>
      <c r="F6" s="100"/>
      <c r="G6" s="43"/>
      <c r="H6" s="207"/>
      <c r="I6" s="67"/>
      <c r="J6" s="100"/>
      <c r="K6" s="100"/>
      <c r="L6" s="100"/>
      <c r="M6" s="66"/>
      <c r="N6" s="207"/>
      <c r="O6" s="65"/>
      <c r="P6" s="100"/>
      <c r="Q6" s="100"/>
      <c r="R6" s="100"/>
      <c r="S6" s="66"/>
      <c r="T6" s="211"/>
      <c r="U6" s="65" t="s">
        <v>120</v>
      </c>
      <c r="V6" s="100">
        <v>1</v>
      </c>
      <c r="W6" s="100">
        <v>1</v>
      </c>
      <c r="X6" s="121" t="s">
        <v>197</v>
      </c>
      <c r="Y6" s="83"/>
      <c r="Z6" s="207"/>
      <c r="AA6" s="61" t="s">
        <v>127</v>
      </c>
      <c r="AB6" s="100">
        <v>17</v>
      </c>
      <c r="AC6" s="142">
        <f t="shared" si="0"/>
        <v>6.29</v>
      </c>
      <c r="AD6" s="121" t="s">
        <v>197</v>
      </c>
      <c r="AE6" s="64"/>
      <c r="AF6" s="10"/>
    </row>
    <row r="7" spans="1:32" s="9" customFormat="1" ht="16.2" x14ac:dyDescent="0.3">
      <c r="A7" s="202"/>
      <c r="B7" s="228"/>
      <c r="C7" s="6"/>
      <c r="D7" s="100"/>
      <c r="E7" s="100"/>
      <c r="F7" s="100"/>
      <c r="G7" s="43"/>
      <c r="H7" s="208"/>
      <c r="I7" s="67"/>
      <c r="J7" s="100"/>
      <c r="K7" s="100"/>
      <c r="L7" s="100"/>
      <c r="M7" s="66"/>
      <c r="N7" s="229"/>
      <c r="O7" s="65"/>
      <c r="P7" s="100"/>
      <c r="Q7" s="100"/>
      <c r="R7" s="100"/>
      <c r="S7" s="66"/>
      <c r="T7" s="212"/>
      <c r="U7" s="65"/>
      <c r="V7" s="100"/>
      <c r="W7" s="100"/>
      <c r="X7" s="100"/>
      <c r="Y7" s="83"/>
      <c r="Z7" s="208"/>
      <c r="AA7" s="61"/>
      <c r="AB7" s="100"/>
      <c r="AC7" s="100"/>
      <c r="AD7" s="100"/>
      <c r="AE7" s="64"/>
      <c r="AF7" s="10"/>
    </row>
    <row r="8" spans="1:32" s="12" customFormat="1" ht="16.5" customHeight="1" x14ac:dyDescent="0.3">
      <c r="A8" s="214" t="s">
        <v>34</v>
      </c>
      <c r="B8" s="203"/>
      <c r="C8" s="6"/>
      <c r="D8" s="100"/>
      <c r="E8" s="100"/>
      <c r="F8" s="100"/>
      <c r="G8" s="56"/>
      <c r="H8" s="190"/>
      <c r="I8" s="61"/>
      <c r="J8" s="100"/>
      <c r="K8" s="100"/>
      <c r="L8" s="100"/>
      <c r="M8" s="68"/>
      <c r="N8" s="207"/>
      <c r="O8" s="65"/>
      <c r="P8" s="100"/>
      <c r="Q8" s="100"/>
      <c r="R8" s="100"/>
      <c r="S8" s="68"/>
      <c r="T8" s="210" t="str">
        <f>萬新葷菜單!D3</f>
        <v>京醬肉片</v>
      </c>
      <c r="U8" s="65" t="s">
        <v>121</v>
      </c>
      <c r="V8" s="100">
        <v>60</v>
      </c>
      <c r="W8" s="142">
        <f t="shared" ref="W8:W9" si="1">V8*370/1000</f>
        <v>22.2</v>
      </c>
      <c r="X8" s="120" t="s">
        <v>196</v>
      </c>
      <c r="Y8" s="83"/>
      <c r="Z8" s="193" t="str">
        <f>萬新葷菜單!D4</f>
        <v>成都子雞</v>
      </c>
      <c r="AA8" s="61" t="s">
        <v>128</v>
      </c>
      <c r="AB8" s="100">
        <v>120</v>
      </c>
      <c r="AC8" s="142">
        <f>AB8*370/1000</f>
        <v>44.4</v>
      </c>
      <c r="AD8" s="120" t="s">
        <v>196</v>
      </c>
      <c r="AE8" s="64"/>
    </row>
    <row r="9" spans="1:32" s="12" customFormat="1" ht="16.2" x14ac:dyDescent="0.3">
      <c r="A9" s="201"/>
      <c r="B9" s="204"/>
      <c r="C9" s="6"/>
      <c r="D9" s="100"/>
      <c r="E9" s="100"/>
      <c r="F9" s="100"/>
      <c r="G9" s="56"/>
      <c r="H9" s="191"/>
      <c r="I9" s="61"/>
      <c r="J9" s="100"/>
      <c r="K9" s="100"/>
      <c r="L9" s="100"/>
      <c r="M9" s="69"/>
      <c r="N9" s="207"/>
      <c r="O9" s="65"/>
      <c r="P9" s="100"/>
      <c r="Q9" s="100"/>
      <c r="R9" s="100"/>
      <c r="S9" s="69"/>
      <c r="T9" s="211"/>
      <c r="U9" s="65" t="s">
        <v>122</v>
      </c>
      <c r="V9" s="100">
        <v>47</v>
      </c>
      <c r="W9" s="142">
        <f t="shared" si="1"/>
        <v>17.39</v>
      </c>
      <c r="X9" s="121" t="s">
        <v>197</v>
      </c>
      <c r="Y9" s="83"/>
      <c r="Z9" s="194"/>
      <c r="AA9" s="61"/>
      <c r="AB9" s="100"/>
      <c r="AC9" s="100"/>
      <c r="AD9" s="100"/>
      <c r="AE9" s="64"/>
    </row>
    <row r="10" spans="1:32" s="12" customFormat="1" ht="16.2" x14ac:dyDescent="0.3">
      <c r="A10" s="201"/>
      <c r="B10" s="204"/>
      <c r="C10" s="6"/>
      <c r="D10" s="100"/>
      <c r="E10" s="100"/>
      <c r="F10" s="100"/>
      <c r="G10" s="56"/>
      <c r="H10" s="191"/>
      <c r="I10" s="61"/>
      <c r="J10" s="100"/>
      <c r="K10" s="100"/>
      <c r="L10" s="100"/>
      <c r="M10" s="69"/>
      <c r="N10" s="207"/>
      <c r="O10" s="65"/>
      <c r="P10" s="100"/>
      <c r="Q10" s="100"/>
      <c r="R10" s="100"/>
      <c r="S10" s="69"/>
      <c r="T10" s="211"/>
      <c r="U10" s="65"/>
      <c r="V10" s="100"/>
      <c r="W10" s="100"/>
      <c r="X10" s="100"/>
      <c r="Y10" s="83"/>
      <c r="Z10" s="194"/>
      <c r="AA10" s="61"/>
      <c r="AB10" s="100"/>
      <c r="AC10" s="100"/>
      <c r="AD10" s="100"/>
      <c r="AE10" s="64"/>
    </row>
    <row r="11" spans="1:32" s="12" customFormat="1" ht="16.2" x14ac:dyDescent="0.3">
      <c r="A11" s="201"/>
      <c r="B11" s="204"/>
      <c r="C11" s="6"/>
      <c r="D11" s="100"/>
      <c r="E11" s="100"/>
      <c r="F11" s="100"/>
      <c r="G11" s="56"/>
      <c r="H11" s="191"/>
      <c r="I11" s="61"/>
      <c r="J11" s="100"/>
      <c r="K11" s="100"/>
      <c r="L11" s="100"/>
      <c r="M11" s="69"/>
      <c r="N11" s="207"/>
      <c r="O11" s="65"/>
      <c r="P11" s="100"/>
      <c r="Q11" s="100"/>
      <c r="R11" s="100"/>
      <c r="S11" s="69"/>
      <c r="T11" s="211"/>
      <c r="U11" s="65"/>
      <c r="V11" s="100"/>
      <c r="W11" s="100"/>
      <c r="X11" s="100"/>
      <c r="Y11" s="83"/>
      <c r="Z11" s="194"/>
      <c r="AA11" s="61"/>
      <c r="AB11" s="100"/>
      <c r="AC11" s="100"/>
      <c r="AD11" s="100"/>
      <c r="AE11" s="64"/>
      <c r="AF11" s="13"/>
    </row>
    <row r="12" spans="1:32" s="12" customFormat="1" ht="16.2" x14ac:dyDescent="0.3">
      <c r="A12" s="201"/>
      <c r="B12" s="204"/>
      <c r="C12" s="6"/>
      <c r="D12" s="100"/>
      <c r="E12" s="100"/>
      <c r="F12" s="100"/>
      <c r="G12" s="57"/>
      <c r="H12" s="191"/>
      <c r="I12" s="61"/>
      <c r="J12" s="100"/>
      <c r="K12" s="100"/>
      <c r="L12" s="100"/>
      <c r="M12" s="69"/>
      <c r="N12" s="207"/>
      <c r="O12" s="65"/>
      <c r="P12" s="100"/>
      <c r="Q12" s="100"/>
      <c r="R12" s="100"/>
      <c r="S12" s="69"/>
      <c r="T12" s="211"/>
      <c r="U12" s="65"/>
      <c r="V12" s="100"/>
      <c r="W12" s="100"/>
      <c r="X12" s="100"/>
      <c r="Y12" s="83"/>
      <c r="Z12" s="194"/>
      <c r="AA12" s="61"/>
      <c r="AB12" s="100"/>
      <c r="AC12" s="100"/>
      <c r="AD12" s="100"/>
      <c r="AE12" s="64"/>
    </row>
    <row r="13" spans="1:32" s="12" customFormat="1" ht="15.75" customHeight="1" x14ac:dyDescent="0.3">
      <c r="A13" s="201"/>
      <c r="B13" s="204"/>
      <c r="C13" s="6"/>
      <c r="D13" s="100"/>
      <c r="E13" s="100"/>
      <c r="F13" s="100"/>
      <c r="G13" s="57"/>
      <c r="H13" s="191"/>
      <c r="I13" s="61"/>
      <c r="J13" s="100"/>
      <c r="K13" s="100"/>
      <c r="L13" s="100"/>
      <c r="M13" s="69"/>
      <c r="N13" s="207"/>
      <c r="O13" s="65"/>
      <c r="P13" s="100"/>
      <c r="Q13" s="100"/>
      <c r="R13" s="100"/>
      <c r="S13" s="69"/>
      <c r="T13" s="211"/>
      <c r="U13" s="65"/>
      <c r="V13" s="100"/>
      <c r="W13" s="100"/>
      <c r="X13" s="100"/>
      <c r="Y13" s="83"/>
      <c r="Z13" s="194"/>
      <c r="AA13" s="61"/>
      <c r="AB13" s="100"/>
      <c r="AC13" s="100"/>
      <c r="AD13" s="100"/>
      <c r="AE13" s="64"/>
    </row>
    <row r="14" spans="1:32" s="12" customFormat="1" ht="16.2" x14ac:dyDescent="0.3">
      <c r="A14" s="202"/>
      <c r="B14" s="213"/>
      <c r="C14" s="6"/>
      <c r="D14" s="100"/>
      <c r="E14" s="100"/>
      <c r="F14" s="100"/>
      <c r="G14" s="57"/>
      <c r="H14" s="192"/>
      <c r="I14" s="61"/>
      <c r="J14" s="100"/>
      <c r="K14" s="100"/>
      <c r="L14" s="100"/>
      <c r="M14" s="69"/>
      <c r="N14" s="208"/>
      <c r="O14" s="65"/>
      <c r="P14" s="100"/>
      <c r="Q14" s="100"/>
      <c r="R14" s="100"/>
      <c r="S14" s="69"/>
      <c r="T14" s="212"/>
      <c r="U14" s="65"/>
      <c r="V14" s="100"/>
      <c r="W14" s="100"/>
      <c r="X14" s="100"/>
      <c r="Y14" s="83"/>
      <c r="Z14" s="195"/>
      <c r="AA14" s="61"/>
      <c r="AB14" s="100"/>
      <c r="AC14" s="100"/>
      <c r="AD14" s="100"/>
      <c r="AE14" s="64"/>
    </row>
    <row r="15" spans="1:32" s="12" customFormat="1" ht="15.75" customHeight="1" x14ac:dyDescent="0.3">
      <c r="A15" s="200" t="s">
        <v>31</v>
      </c>
      <c r="B15" s="203"/>
      <c r="C15" s="5"/>
      <c r="D15" s="100"/>
      <c r="E15" s="100"/>
      <c r="F15" s="100"/>
      <c r="G15" s="57"/>
      <c r="H15" s="190"/>
      <c r="I15" s="61"/>
      <c r="J15" s="100"/>
      <c r="K15" s="100"/>
      <c r="L15" s="100"/>
      <c r="M15" s="69"/>
      <c r="N15" s="193"/>
      <c r="O15" s="65"/>
      <c r="P15" s="100"/>
      <c r="Q15" s="100"/>
      <c r="R15" s="100"/>
      <c r="S15" s="69"/>
      <c r="T15" s="196" t="str">
        <f>萬新葷菜單!E3</f>
        <v>茄汁豆包</v>
      </c>
      <c r="U15" s="65" t="s">
        <v>123</v>
      </c>
      <c r="V15" s="100">
        <v>30</v>
      </c>
      <c r="W15" s="142">
        <f t="shared" ref="W15:W17" si="2">V15*370/1000</f>
        <v>11.1</v>
      </c>
      <c r="X15" s="121" t="s">
        <v>197</v>
      </c>
      <c r="Y15" s="83"/>
      <c r="Z15" s="193" t="str">
        <f>萬新葷菜單!E4</f>
        <v>甘藍炒肉片</v>
      </c>
      <c r="AA15" s="61" t="s">
        <v>129</v>
      </c>
      <c r="AB15" s="100">
        <v>60</v>
      </c>
      <c r="AC15" s="142">
        <f t="shared" ref="AC15:AC17" si="3">AB15*370/1000</f>
        <v>22.2</v>
      </c>
      <c r="AD15" s="121" t="s">
        <v>197</v>
      </c>
      <c r="AE15" s="64"/>
    </row>
    <row r="16" spans="1:32" s="12" customFormat="1" ht="16.5" customHeight="1" x14ac:dyDescent="0.3">
      <c r="A16" s="201"/>
      <c r="B16" s="204"/>
      <c r="C16" s="11"/>
      <c r="D16" s="100"/>
      <c r="E16" s="100"/>
      <c r="F16" s="100"/>
      <c r="G16" s="58"/>
      <c r="H16" s="191"/>
      <c r="I16" s="61"/>
      <c r="J16" s="100"/>
      <c r="K16" s="100"/>
      <c r="L16" s="100"/>
      <c r="M16" s="69"/>
      <c r="N16" s="194"/>
      <c r="O16" s="65"/>
      <c r="P16" s="100"/>
      <c r="Q16" s="100"/>
      <c r="R16" s="100"/>
      <c r="S16" s="69"/>
      <c r="T16" s="197"/>
      <c r="U16" s="65" t="s">
        <v>124</v>
      </c>
      <c r="V16" s="100">
        <v>30</v>
      </c>
      <c r="W16" s="142">
        <f t="shared" si="2"/>
        <v>11.1</v>
      </c>
      <c r="X16" s="121" t="s">
        <v>197</v>
      </c>
      <c r="Y16" s="83"/>
      <c r="Z16" s="194"/>
      <c r="AA16" s="61" t="s">
        <v>121</v>
      </c>
      <c r="AB16" s="100">
        <v>18</v>
      </c>
      <c r="AC16" s="142">
        <f t="shared" si="3"/>
        <v>6.66</v>
      </c>
      <c r="AD16" s="120" t="s">
        <v>196</v>
      </c>
      <c r="AE16" s="64"/>
    </row>
    <row r="17" spans="1:31" s="12" customFormat="1" ht="16.2" x14ac:dyDescent="0.3">
      <c r="A17" s="201"/>
      <c r="B17" s="204"/>
      <c r="C17" s="11"/>
      <c r="D17" s="100"/>
      <c r="E17" s="100"/>
      <c r="F17" s="100"/>
      <c r="G17" s="59"/>
      <c r="H17" s="191"/>
      <c r="I17" s="61"/>
      <c r="J17" s="100"/>
      <c r="K17" s="100"/>
      <c r="L17" s="100"/>
      <c r="M17" s="69"/>
      <c r="N17" s="194"/>
      <c r="O17" s="65"/>
      <c r="P17" s="100"/>
      <c r="Q17" s="100"/>
      <c r="R17" s="100"/>
      <c r="S17" s="69"/>
      <c r="T17" s="197"/>
      <c r="U17" s="65" t="s">
        <v>125</v>
      </c>
      <c r="V17" s="100">
        <v>10</v>
      </c>
      <c r="W17" s="142">
        <f t="shared" si="2"/>
        <v>3.7</v>
      </c>
      <c r="X17" s="121" t="s">
        <v>197</v>
      </c>
      <c r="Y17" s="83"/>
      <c r="Z17" s="194"/>
      <c r="AA17" s="61" t="s">
        <v>125</v>
      </c>
      <c r="AB17" s="100">
        <v>10</v>
      </c>
      <c r="AC17" s="142">
        <f t="shared" si="3"/>
        <v>3.7</v>
      </c>
      <c r="AD17" s="121" t="s">
        <v>197</v>
      </c>
      <c r="AE17" s="64"/>
    </row>
    <row r="18" spans="1:31" s="12" customFormat="1" ht="16.2" x14ac:dyDescent="0.3">
      <c r="A18" s="201"/>
      <c r="B18" s="204"/>
      <c r="C18" s="5"/>
      <c r="D18" s="100"/>
      <c r="E18" s="100"/>
      <c r="F18" s="100"/>
      <c r="G18" s="57"/>
      <c r="H18" s="191"/>
      <c r="I18" s="61"/>
      <c r="J18" s="100"/>
      <c r="K18" s="100"/>
      <c r="L18" s="100"/>
      <c r="M18" s="69"/>
      <c r="N18" s="194"/>
      <c r="O18" s="65"/>
      <c r="P18" s="100"/>
      <c r="Q18" s="100"/>
      <c r="R18" s="100"/>
      <c r="S18" s="69"/>
      <c r="T18" s="197"/>
      <c r="U18" s="65"/>
      <c r="V18" s="100"/>
      <c r="W18" s="100"/>
      <c r="X18" s="100"/>
      <c r="Y18" s="83"/>
      <c r="Z18" s="194"/>
      <c r="AA18" s="61"/>
      <c r="AB18" s="100"/>
      <c r="AC18" s="100"/>
      <c r="AD18" s="121"/>
      <c r="AE18" s="64"/>
    </row>
    <row r="19" spans="1:31" s="12" customFormat="1" ht="16.2" x14ac:dyDescent="0.3">
      <c r="A19" s="201"/>
      <c r="B19" s="204"/>
      <c r="C19" s="5"/>
      <c r="D19" s="100"/>
      <c r="E19" s="100"/>
      <c r="F19" s="100"/>
      <c r="G19" s="57"/>
      <c r="H19" s="191"/>
      <c r="I19" s="61"/>
      <c r="J19" s="100"/>
      <c r="K19" s="100"/>
      <c r="L19" s="100"/>
      <c r="M19" s="69"/>
      <c r="N19" s="194"/>
      <c r="O19" s="65"/>
      <c r="P19" s="100"/>
      <c r="Q19" s="100"/>
      <c r="R19" s="100"/>
      <c r="S19" s="69"/>
      <c r="T19" s="197"/>
      <c r="U19" s="65"/>
      <c r="V19" s="100"/>
      <c r="W19" s="100"/>
      <c r="X19" s="100"/>
      <c r="Y19" s="83"/>
      <c r="Z19" s="194"/>
      <c r="AA19" s="61"/>
      <c r="AB19" s="100"/>
      <c r="AC19" s="100"/>
      <c r="AD19" s="100"/>
      <c r="AE19" s="64"/>
    </row>
    <row r="20" spans="1:31" s="12" customFormat="1" ht="16.2" x14ac:dyDescent="0.3">
      <c r="A20" s="202"/>
      <c r="B20" s="213"/>
      <c r="C20" s="5"/>
      <c r="D20" s="100"/>
      <c r="E20" s="100"/>
      <c r="F20" s="100"/>
      <c r="G20" s="57"/>
      <c r="H20" s="192"/>
      <c r="I20" s="52"/>
      <c r="J20" s="100"/>
      <c r="K20" s="100"/>
      <c r="L20" s="100"/>
      <c r="M20" s="69"/>
      <c r="N20" s="195"/>
      <c r="O20" s="65"/>
      <c r="P20" s="100"/>
      <c r="Q20" s="100"/>
      <c r="R20" s="100"/>
      <c r="S20" s="69"/>
      <c r="T20" s="198"/>
      <c r="U20" s="65"/>
      <c r="V20" s="100"/>
      <c r="W20" s="100"/>
      <c r="X20" s="100"/>
      <c r="Y20" s="83"/>
      <c r="Z20" s="195"/>
      <c r="AA20" s="61"/>
      <c r="AB20" s="100"/>
      <c r="AC20" s="100"/>
      <c r="AD20" s="100"/>
      <c r="AE20" s="64"/>
    </row>
    <row r="21" spans="1:31" s="12" customFormat="1" ht="16.5" customHeight="1" x14ac:dyDescent="0.3">
      <c r="A21" s="200" t="s">
        <v>32</v>
      </c>
      <c r="B21" s="203"/>
      <c r="C21" s="5"/>
      <c r="D21" s="100"/>
      <c r="E21" s="100"/>
      <c r="F21" s="100"/>
      <c r="G21" s="57"/>
      <c r="H21" s="190"/>
      <c r="I21" s="61"/>
      <c r="J21" s="100"/>
      <c r="K21" s="100"/>
      <c r="L21" s="100"/>
      <c r="M21" s="69"/>
      <c r="N21" s="193"/>
      <c r="O21" s="65"/>
      <c r="P21" s="100"/>
      <c r="Q21" s="100"/>
      <c r="R21" s="100"/>
      <c r="S21" s="69"/>
      <c r="T21" s="196" t="str">
        <f>萬新葷菜單!F3</f>
        <v>有機蔬菜</v>
      </c>
      <c r="U21" s="54" t="s">
        <v>54</v>
      </c>
      <c r="V21" s="100">
        <v>100</v>
      </c>
      <c r="W21" s="142">
        <f>V21*370/1000</f>
        <v>37</v>
      </c>
      <c r="X21" s="54" t="s">
        <v>54</v>
      </c>
      <c r="Y21" s="83"/>
      <c r="Z21" s="193" t="str">
        <f>萬新葷菜單!F4</f>
        <v>炒青江菜</v>
      </c>
      <c r="AA21" s="61" t="s">
        <v>131</v>
      </c>
      <c r="AB21" s="100">
        <v>100</v>
      </c>
      <c r="AC21" s="142">
        <f>AB21*370/1000</f>
        <v>37</v>
      </c>
      <c r="AD21" s="121" t="s">
        <v>199</v>
      </c>
      <c r="AE21" s="64"/>
    </row>
    <row r="22" spans="1:31" s="12" customFormat="1" ht="16.5" customHeight="1" x14ac:dyDescent="0.3">
      <c r="A22" s="201"/>
      <c r="B22" s="204"/>
      <c r="C22" s="6"/>
      <c r="D22" s="100"/>
      <c r="E22" s="100"/>
      <c r="F22" s="100"/>
      <c r="G22" s="56"/>
      <c r="H22" s="191"/>
      <c r="I22" s="61"/>
      <c r="J22" s="100"/>
      <c r="K22" s="100"/>
      <c r="L22" s="100"/>
      <c r="M22" s="69"/>
      <c r="N22" s="194"/>
      <c r="O22" s="65"/>
      <c r="P22" s="100"/>
      <c r="Q22" s="100"/>
      <c r="R22" s="100"/>
      <c r="S22" s="69"/>
      <c r="T22" s="197"/>
      <c r="U22" s="65"/>
      <c r="V22" s="100"/>
      <c r="W22" s="100"/>
      <c r="X22" s="100"/>
      <c r="Y22" s="83"/>
      <c r="Z22" s="194"/>
      <c r="AA22" s="61"/>
      <c r="AB22" s="100"/>
      <c r="AC22" s="100"/>
      <c r="AD22" s="100"/>
      <c r="AE22" s="64"/>
    </row>
    <row r="23" spans="1:31" s="12" customFormat="1" ht="16.5" customHeight="1" x14ac:dyDescent="0.3">
      <c r="A23" s="201"/>
      <c r="B23" s="204"/>
      <c r="C23" s="6"/>
      <c r="D23" s="100"/>
      <c r="E23" s="100"/>
      <c r="F23" s="100"/>
      <c r="G23" s="56"/>
      <c r="H23" s="191"/>
      <c r="I23" s="61"/>
      <c r="J23" s="100"/>
      <c r="K23" s="100"/>
      <c r="L23" s="100"/>
      <c r="M23" s="69"/>
      <c r="N23" s="194"/>
      <c r="O23" s="65"/>
      <c r="P23" s="100"/>
      <c r="Q23" s="100"/>
      <c r="R23" s="100"/>
      <c r="S23" s="69"/>
      <c r="T23" s="197"/>
      <c r="U23" s="65"/>
      <c r="V23" s="100"/>
      <c r="W23" s="100"/>
      <c r="X23" s="100"/>
      <c r="Y23" s="83"/>
      <c r="Z23" s="194"/>
      <c r="AA23" s="61"/>
      <c r="AB23" s="100"/>
      <c r="AC23" s="100"/>
      <c r="AD23" s="100"/>
      <c r="AE23" s="64"/>
    </row>
    <row r="24" spans="1:31" s="12" customFormat="1" ht="16.2" x14ac:dyDescent="0.3">
      <c r="A24" s="202"/>
      <c r="B24" s="213"/>
      <c r="C24" s="14"/>
      <c r="D24" s="100"/>
      <c r="E24" s="100"/>
      <c r="F24" s="100"/>
      <c r="G24" s="56"/>
      <c r="H24" s="192"/>
      <c r="I24" s="61"/>
      <c r="J24" s="100"/>
      <c r="K24" s="100"/>
      <c r="L24" s="100"/>
      <c r="M24" s="69"/>
      <c r="N24" s="195"/>
      <c r="O24" s="65"/>
      <c r="P24" s="100"/>
      <c r="Q24" s="100"/>
      <c r="R24" s="100"/>
      <c r="S24" s="69"/>
      <c r="T24" s="198"/>
      <c r="U24" s="65"/>
      <c r="V24" s="100"/>
      <c r="W24" s="100"/>
      <c r="X24" s="100"/>
      <c r="Y24" s="83"/>
      <c r="Z24" s="195"/>
      <c r="AA24" s="61"/>
      <c r="AB24" s="100"/>
      <c r="AC24" s="100"/>
      <c r="AD24" s="100"/>
      <c r="AE24" s="64"/>
    </row>
    <row r="25" spans="1:31" s="12" customFormat="1" ht="15.75" customHeight="1" x14ac:dyDescent="0.3">
      <c r="A25" s="200" t="s">
        <v>33</v>
      </c>
      <c r="B25" s="203"/>
      <c r="C25" s="14"/>
      <c r="D25" s="100"/>
      <c r="E25" s="100"/>
      <c r="F25" s="100"/>
      <c r="G25" s="56"/>
      <c r="H25" s="190"/>
      <c r="I25" s="61"/>
      <c r="J25" s="100"/>
      <c r="K25" s="100"/>
      <c r="L25" s="100"/>
      <c r="M25" s="69"/>
      <c r="N25" s="193"/>
      <c r="O25" s="65"/>
      <c r="P25" s="100"/>
      <c r="Q25" s="100"/>
      <c r="R25" s="100"/>
      <c r="S25" s="69"/>
      <c r="T25" s="196" t="str">
        <f>萬新葷菜單!G3</f>
        <v>蘿 蔔 湯</v>
      </c>
      <c r="U25" s="65" t="s">
        <v>126</v>
      </c>
      <c r="V25" s="100">
        <v>30</v>
      </c>
      <c r="W25" s="142">
        <f>V25*370/1000</f>
        <v>11.1</v>
      </c>
      <c r="X25" s="121" t="s">
        <v>197</v>
      </c>
      <c r="Y25" s="83"/>
      <c r="Z25" s="193" t="str">
        <f>萬新葷菜單!G4</f>
        <v>扁 蒲 湯</v>
      </c>
      <c r="AA25" s="61" t="s">
        <v>132</v>
      </c>
      <c r="AB25" s="100">
        <v>30</v>
      </c>
      <c r="AC25" s="142">
        <f>AB25*370/1000</f>
        <v>11.1</v>
      </c>
      <c r="AD25" s="121" t="s">
        <v>199</v>
      </c>
      <c r="AE25" s="64"/>
    </row>
    <row r="26" spans="1:31" s="12" customFormat="1" ht="16.2" x14ac:dyDescent="0.3">
      <c r="A26" s="201"/>
      <c r="B26" s="204"/>
      <c r="C26" s="14"/>
      <c r="D26" s="100"/>
      <c r="E26" s="100"/>
      <c r="F26" s="100"/>
      <c r="G26" s="57"/>
      <c r="H26" s="191"/>
      <c r="I26" s="61"/>
      <c r="J26" s="100"/>
      <c r="K26" s="100"/>
      <c r="L26" s="100"/>
      <c r="M26" s="69"/>
      <c r="N26" s="194"/>
      <c r="O26" s="65"/>
      <c r="P26" s="100"/>
      <c r="Q26" s="100"/>
      <c r="R26" s="100"/>
      <c r="S26" s="69"/>
      <c r="T26" s="197"/>
      <c r="U26" s="65"/>
      <c r="V26" s="100"/>
      <c r="W26" s="100"/>
      <c r="X26" s="120"/>
      <c r="Y26" s="83"/>
      <c r="Z26" s="194"/>
      <c r="AA26" s="61"/>
      <c r="AB26" s="100"/>
      <c r="AC26" s="100"/>
      <c r="AD26" s="120"/>
      <c r="AE26" s="64"/>
    </row>
    <row r="27" spans="1:31" s="12" customFormat="1" ht="16.2" x14ac:dyDescent="0.3">
      <c r="A27" s="202"/>
      <c r="B27" s="205"/>
      <c r="C27" s="5"/>
      <c r="D27" s="100"/>
      <c r="E27" s="100"/>
      <c r="F27" s="100"/>
      <c r="G27" s="56"/>
      <c r="H27" s="206"/>
      <c r="I27" s="61"/>
      <c r="J27" s="100"/>
      <c r="K27" s="100"/>
      <c r="L27" s="100"/>
      <c r="M27" s="69"/>
      <c r="N27" s="195"/>
      <c r="O27" s="65"/>
      <c r="P27" s="100"/>
      <c r="Q27" s="100"/>
      <c r="R27" s="100"/>
      <c r="S27" s="69"/>
      <c r="T27" s="198"/>
      <c r="U27" s="65"/>
      <c r="V27" s="100"/>
      <c r="W27" s="100"/>
      <c r="X27" s="100"/>
      <c r="Y27" s="83"/>
      <c r="Z27" s="195"/>
      <c r="AA27" s="61"/>
      <c r="AB27" s="100"/>
      <c r="AC27" s="100"/>
      <c r="AD27" s="100"/>
      <c r="AE27" s="64"/>
    </row>
    <row r="28" spans="1:31" s="18" customFormat="1" ht="18" customHeight="1" x14ac:dyDescent="0.3">
      <c r="A28" s="28" t="s">
        <v>19</v>
      </c>
      <c r="B28" s="71"/>
      <c r="C28" s="15"/>
      <c r="D28" s="15"/>
      <c r="E28" s="16"/>
      <c r="F28" s="15"/>
      <c r="G28" s="60"/>
      <c r="H28" s="70"/>
      <c r="I28" s="71"/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7"/>
    </row>
    <row r="29" spans="1:31" s="18" customFormat="1" ht="18" customHeight="1" x14ac:dyDescent="0.3">
      <c r="A29" s="29" t="s">
        <v>50</v>
      </c>
      <c r="B29" s="71"/>
      <c r="C29" s="15"/>
      <c r="D29" s="15"/>
      <c r="E29" s="16"/>
      <c r="F29" s="15"/>
      <c r="G29" s="60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75"/>
      <c r="U29" s="73"/>
      <c r="V29" s="71"/>
      <c r="W29" s="72"/>
      <c r="X29" s="73"/>
      <c r="Y29" s="76"/>
      <c r="Z29" s="70"/>
      <c r="AA29" s="73"/>
      <c r="AB29" s="71"/>
      <c r="AC29" s="77"/>
      <c r="AD29" s="73"/>
      <c r="AE29" s="17"/>
    </row>
    <row r="30" spans="1:31" s="18" customFormat="1" ht="19.95" customHeight="1" x14ac:dyDescent="0.3">
      <c r="A30" s="199" t="s">
        <v>18</v>
      </c>
      <c r="B30" s="189"/>
      <c r="C30" s="186"/>
      <c r="D30" s="186"/>
      <c r="E30" s="186"/>
      <c r="F30" s="187"/>
      <c r="G30" s="79"/>
      <c r="H30" s="186"/>
      <c r="I30" s="186"/>
      <c r="J30" s="186"/>
      <c r="K30" s="186"/>
      <c r="L30" s="187"/>
      <c r="M30" s="79"/>
      <c r="N30" s="186"/>
      <c r="O30" s="186"/>
      <c r="P30" s="186"/>
      <c r="Q30" s="186"/>
      <c r="R30" s="187"/>
      <c r="S30" s="79"/>
      <c r="T30" s="186" t="s">
        <v>51</v>
      </c>
      <c r="U30" s="186"/>
      <c r="V30" s="186"/>
      <c r="W30" s="186"/>
      <c r="X30" s="187"/>
      <c r="Y30" s="79">
        <v>5.8</v>
      </c>
      <c r="Z30" s="186" t="s">
        <v>51</v>
      </c>
      <c r="AA30" s="186"/>
      <c r="AB30" s="186"/>
      <c r="AC30" s="186"/>
      <c r="AD30" s="187"/>
      <c r="AE30" s="84">
        <v>5.5</v>
      </c>
    </row>
    <row r="31" spans="1:31" s="18" customFormat="1" ht="19.95" customHeight="1" x14ac:dyDescent="0.3">
      <c r="A31" s="199"/>
      <c r="B31" s="188"/>
      <c r="C31" s="186"/>
      <c r="D31" s="186"/>
      <c r="E31" s="186"/>
      <c r="F31" s="187"/>
      <c r="G31" s="79"/>
      <c r="H31" s="185"/>
      <c r="I31" s="186"/>
      <c r="J31" s="186"/>
      <c r="K31" s="186"/>
      <c r="L31" s="187"/>
      <c r="M31" s="79"/>
      <c r="N31" s="185"/>
      <c r="O31" s="186"/>
      <c r="P31" s="186"/>
      <c r="Q31" s="186"/>
      <c r="R31" s="187"/>
      <c r="S31" s="79"/>
      <c r="T31" s="186" t="s">
        <v>17</v>
      </c>
      <c r="U31" s="186"/>
      <c r="V31" s="186"/>
      <c r="W31" s="186"/>
      <c r="X31" s="187"/>
      <c r="Y31" s="79">
        <v>3</v>
      </c>
      <c r="Z31" s="188" t="s">
        <v>17</v>
      </c>
      <c r="AA31" s="186"/>
      <c r="AB31" s="186"/>
      <c r="AC31" s="186"/>
      <c r="AD31" s="187"/>
      <c r="AE31" s="84">
        <v>3</v>
      </c>
    </row>
    <row r="32" spans="1:31" s="18" customFormat="1" ht="19.95" customHeight="1" x14ac:dyDescent="0.3">
      <c r="A32" s="199"/>
      <c r="B32" s="188"/>
      <c r="C32" s="186"/>
      <c r="D32" s="186"/>
      <c r="E32" s="186"/>
      <c r="F32" s="187"/>
      <c r="G32" s="79"/>
      <c r="H32" s="185"/>
      <c r="I32" s="186"/>
      <c r="J32" s="186"/>
      <c r="K32" s="186"/>
      <c r="L32" s="187"/>
      <c r="M32" s="79"/>
      <c r="N32" s="185"/>
      <c r="O32" s="186"/>
      <c r="P32" s="186"/>
      <c r="Q32" s="186"/>
      <c r="R32" s="187"/>
      <c r="S32" s="79"/>
      <c r="T32" s="186" t="s">
        <v>16</v>
      </c>
      <c r="U32" s="186"/>
      <c r="V32" s="186"/>
      <c r="W32" s="186"/>
      <c r="X32" s="187"/>
      <c r="Y32" s="79">
        <v>1.9</v>
      </c>
      <c r="Z32" s="188" t="s">
        <v>16</v>
      </c>
      <c r="AA32" s="186"/>
      <c r="AB32" s="186"/>
      <c r="AC32" s="186"/>
      <c r="AD32" s="187"/>
      <c r="AE32" s="84">
        <v>2</v>
      </c>
    </row>
    <row r="33" spans="1:41" s="18" customFormat="1" ht="19.95" customHeight="1" x14ac:dyDescent="0.3">
      <c r="A33" s="199"/>
      <c r="B33" s="188"/>
      <c r="C33" s="186"/>
      <c r="D33" s="186"/>
      <c r="E33" s="186"/>
      <c r="F33" s="187"/>
      <c r="G33" s="79"/>
      <c r="H33" s="188"/>
      <c r="I33" s="186"/>
      <c r="J33" s="186"/>
      <c r="K33" s="186"/>
      <c r="L33" s="187"/>
      <c r="M33" s="79"/>
      <c r="N33" s="188"/>
      <c r="O33" s="186"/>
      <c r="P33" s="186"/>
      <c r="Q33" s="186"/>
      <c r="R33" s="187"/>
      <c r="S33" s="79"/>
      <c r="T33" s="188" t="s">
        <v>53</v>
      </c>
      <c r="U33" s="186"/>
      <c r="V33" s="186"/>
      <c r="W33" s="186"/>
      <c r="X33" s="187"/>
      <c r="Y33" s="79">
        <v>0</v>
      </c>
      <c r="Z33" s="188" t="s">
        <v>53</v>
      </c>
      <c r="AA33" s="186"/>
      <c r="AB33" s="186"/>
      <c r="AC33" s="186"/>
      <c r="AD33" s="187"/>
      <c r="AE33" s="84">
        <v>0</v>
      </c>
    </row>
    <row r="34" spans="1:41" s="18" customFormat="1" ht="19.95" customHeight="1" x14ac:dyDescent="0.3">
      <c r="A34" s="199"/>
      <c r="B34" s="188"/>
      <c r="C34" s="186"/>
      <c r="D34" s="186"/>
      <c r="E34" s="186"/>
      <c r="F34" s="187"/>
      <c r="G34" s="79"/>
      <c r="H34" s="185"/>
      <c r="I34" s="186"/>
      <c r="J34" s="186"/>
      <c r="K34" s="186"/>
      <c r="L34" s="187"/>
      <c r="M34" s="79"/>
      <c r="N34" s="185"/>
      <c r="O34" s="186"/>
      <c r="P34" s="186"/>
      <c r="Q34" s="186"/>
      <c r="R34" s="187"/>
      <c r="S34" s="79"/>
      <c r="T34" s="186" t="s">
        <v>15</v>
      </c>
      <c r="U34" s="186"/>
      <c r="V34" s="186"/>
      <c r="W34" s="186"/>
      <c r="X34" s="187"/>
      <c r="Y34" s="79">
        <v>1</v>
      </c>
      <c r="Z34" s="188" t="s">
        <v>15</v>
      </c>
      <c r="AA34" s="186"/>
      <c r="AB34" s="186"/>
      <c r="AC34" s="186"/>
      <c r="AD34" s="187"/>
      <c r="AE34" s="84">
        <v>0</v>
      </c>
    </row>
    <row r="35" spans="1:41" s="18" customFormat="1" ht="19.95" customHeight="1" x14ac:dyDescent="0.3">
      <c r="A35" s="199"/>
      <c r="B35" s="188"/>
      <c r="C35" s="186"/>
      <c r="D35" s="186"/>
      <c r="E35" s="186"/>
      <c r="F35" s="187"/>
      <c r="G35" s="79"/>
      <c r="H35" s="188"/>
      <c r="I35" s="186"/>
      <c r="J35" s="186"/>
      <c r="K35" s="186"/>
      <c r="L35" s="187"/>
      <c r="M35" s="79"/>
      <c r="N35" s="188"/>
      <c r="O35" s="186"/>
      <c r="P35" s="186"/>
      <c r="Q35" s="186"/>
      <c r="R35" s="187"/>
      <c r="S35" s="79"/>
      <c r="T35" s="188" t="s">
        <v>52</v>
      </c>
      <c r="U35" s="186"/>
      <c r="V35" s="186"/>
      <c r="W35" s="186"/>
      <c r="X35" s="187"/>
      <c r="Y35" s="79">
        <v>2.7</v>
      </c>
      <c r="Z35" s="188" t="s">
        <v>52</v>
      </c>
      <c r="AA35" s="186"/>
      <c r="AB35" s="186"/>
      <c r="AC35" s="186"/>
      <c r="AD35" s="187"/>
      <c r="AE35" s="96">
        <v>2.7</v>
      </c>
      <c r="AF35" s="97"/>
    </row>
    <row r="36" spans="1:41" s="18" customFormat="1" ht="19.5" customHeight="1" x14ac:dyDescent="0.3">
      <c r="A36" s="199"/>
      <c r="B36" s="188"/>
      <c r="C36" s="186"/>
      <c r="D36" s="186"/>
      <c r="E36" s="186"/>
      <c r="F36" s="187"/>
      <c r="G36" s="80"/>
      <c r="H36" s="185"/>
      <c r="I36" s="186"/>
      <c r="J36" s="186"/>
      <c r="K36" s="186"/>
      <c r="L36" s="187"/>
      <c r="M36" s="80"/>
      <c r="N36" s="185"/>
      <c r="O36" s="186"/>
      <c r="P36" s="186"/>
      <c r="Q36" s="186"/>
      <c r="R36" s="187"/>
      <c r="S36" s="80"/>
      <c r="T36" s="186" t="s">
        <v>14</v>
      </c>
      <c r="U36" s="186"/>
      <c r="V36" s="186"/>
      <c r="W36" s="186"/>
      <c r="X36" s="187"/>
      <c r="Y36" s="80">
        <f>Y30*68+Y31*45+Y32*25+Y34*60+Y35*75</f>
        <v>839.4</v>
      </c>
      <c r="Z36" s="188" t="s">
        <v>14</v>
      </c>
      <c r="AA36" s="186"/>
      <c r="AB36" s="186"/>
      <c r="AC36" s="186"/>
      <c r="AD36" s="187"/>
      <c r="AE36" s="85">
        <f>AE30*68+AE31*45+AE32*25+AE34*60+AE35*75</f>
        <v>761.5</v>
      </c>
    </row>
    <row r="37" spans="1:41" s="18" customFormat="1" ht="26.25" customHeight="1" x14ac:dyDescent="0.3">
      <c r="A37" s="21" t="s">
        <v>13</v>
      </c>
      <c r="B37" s="21"/>
      <c r="C37" s="22"/>
      <c r="D37" s="23"/>
      <c r="E37" s="24"/>
      <c r="F37" s="23"/>
      <c r="G37" s="35"/>
      <c r="H37" s="36"/>
      <c r="I37" s="21"/>
      <c r="J37" s="22"/>
      <c r="K37" s="23"/>
      <c r="L37" s="24"/>
      <c r="M37" s="81"/>
      <c r="N37" s="36"/>
      <c r="O37" s="21"/>
      <c r="P37" s="22"/>
      <c r="Q37" s="23"/>
      <c r="R37" s="24"/>
      <c r="S37" s="81"/>
      <c r="T37" s="31" t="s">
        <v>13</v>
      </c>
      <c r="U37" s="21"/>
      <c r="V37" s="22"/>
      <c r="W37" s="23"/>
      <c r="X37" s="24"/>
      <c r="Y37" s="31"/>
      <c r="Z37" s="36" t="s">
        <v>13</v>
      </c>
      <c r="AA37" s="21"/>
      <c r="AB37" s="22"/>
      <c r="AC37" s="23"/>
      <c r="AD37" s="24"/>
      <c r="AE37" s="86"/>
      <c r="AN37" s="25"/>
      <c r="AO37" s="19"/>
    </row>
    <row r="38" spans="1:41" s="18" customFormat="1" ht="24.75" customHeight="1" x14ac:dyDescent="0.3">
      <c r="A38" s="26" t="s">
        <v>12</v>
      </c>
      <c r="B38" s="25"/>
      <c r="H38" s="27"/>
      <c r="M38" s="27"/>
      <c r="N38" s="27" t="s">
        <v>11</v>
      </c>
      <c r="R38" s="27"/>
      <c r="S38" s="27"/>
      <c r="T38" s="27" t="s">
        <v>10</v>
      </c>
      <c r="Y38" s="27"/>
      <c r="Z38" s="27" t="s">
        <v>9</v>
      </c>
      <c r="AD38" s="27"/>
      <c r="AE38" s="27"/>
    </row>
  </sheetData>
  <mergeCells count="78"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B5:B7"/>
    <mergeCell ref="N5:N7"/>
    <mergeCell ref="N8:N14"/>
    <mergeCell ref="H5:H7"/>
    <mergeCell ref="T5:T7"/>
    <mergeCell ref="Z8:Z14"/>
    <mergeCell ref="A21:A24"/>
    <mergeCell ref="B21:B24"/>
    <mergeCell ref="H21:H24"/>
    <mergeCell ref="N21:N24"/>
    <mergeCell ref="T21:T24"/>
    <mergeCell ref="Z15:Z20"/>
    <mergeCell ref="A8:A14"/>
    <mergeCell ref="B8:B14"/>
    <mergeCell ref="H8:H14"/>
    <mergeCell ref="T8:T14"/>
    <mergeCell ref="A15:A20"/>
    <mergeCell ref="B15:B20"/>
    <mergeCell ref="H15:H20"/>
    <mergeCell ref="N15:N20"/>
    <mergeCell ref="T15:T20"/>
    <mergeCell ref="A30:A36"/>
    <mergeCell ref="Z25:Z27"/>
    <mergeCell ref="Z21:Z24"/>
    <mergeCell ref="A25:A27"/>
    <mergeCell ref="B25:B27"/>
    <mergeCell ref="H25:H27"/>
    <mergeCell ref="N25:N27"/>
    <mergeCell ref="T25:T27"/>
    <mergeCell ref="N36:R36"/>
    <mergeCell ref="B34:F34"/>
    <mergeCell ref="B35:F35"/>
    <mergeCell ref="B36:F36"/>
    <mergeCell ref="H30:L30"/>
    <mergeCell ref="N30:R30"/>
    <mergeCell ref="B30:F30"/>
    <mergeCell ref="B31:F31"/>
    <mergeCell ref="B32:F32"/>
    <mergeCell ref="B33:F33"/>
    <mergeCell ref="N31:R31"/>
    <mergeCell ref="N32:R32"/>
    <mergeCell ref="N33:R33"/>
    <mergeCell ref="H31:L31"/>
    <mergeCell ref="H32:L32"/>
    <mergeCell ref="H33:L33"/>
    <mergeCell ref="Z35:AD35"/>
    <mergeCell ref="Z36:AD36"/>
    <mergeCell ref="T30:X30"/>
    <mergeCell ref="T31:X31"/>
    <mergeCell ref="T32:X32"/>
    <mergeCell ref="T33:X33"/>
    <mergeCell ref="T34:X34"/>
    <mergeCell ref="Z30:AD30"/>
    <mergeCell ref="Z31:AD31"/>
    <mergeCell ref="Z32:AD32"/>
    <mergeCell ref="Z33:AD33"/>
    <mergeCell ref="Z34:AD34"/>
    <mergeCell ref="T35:X35"/>
    <mergeCell ref="N34:R34"/>
    <mergeCell ref="N35:R35"/>
    <mergeCell ref="H34:L34"/>
    <mergeCell ref="T36:X36"/>
    <mergeCell ref="H35:L35"/>
    <mergeCell ref="H36:L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="75" zoomScaleNormal="75" workbookViewId="0">
      <selection activeCell="Z25" sqref="Z25:Z27"/>
    </sheetView>
  </sheetViews>
  <sheetFormatPr defaultColWidth="9" defaultRowHeight="13.8" x14ac:dyDescent="0.3"/>
  <cols>
    <col min="1" max="24" width="7.77734375" style="12" customWidth="1"/>
    <col min="25" max="25" width="7.77734375" style="82" customWidth="1"/>
    <col min="26" max="31" width="7.77734375" style="12" customWidth="1"/>
    <col min="32" max="34" width="9" style="2"/>
    <col min="35" max="35" width="5.44140625" style="2" customWidth="1"/>
    <col min="36" max="16384" width="9" style="2"/>
  </cols>
  <sheetData>
    <row r="1" spans="1:32" ht="24.6" x14ac:dyDescent="0.3">
      <c r="A1" s="215" t="s">
        <v>228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1"/>
      <c r="AE1" s="1"/>
    </row>
    <row r="2" spans="1:32" ht="21" x14ac:dyDescent="0.3">
      <c r="A2" s="55" t="s">
        <v>232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20</v>
      </c>
      <c r="P2" s="3"/>
      <c r="Q2" s="3"/>
      <c r="R2" s="3"/>
      <c r="S2" s="3"/>
      <c r="T2" s="3"/>
      <c r="U2" s="217" t="s">
        <v>46</v>
      </c>
      <c r="V2" s="217"/>
      <c r="W2" s="217"/>
      <c r="X2" s="217"/>
      <c r="Y2" s="217"/>
      <c r="Z2" s="217"/>
      <c r="AA2" s="217"/>
      <c r="AB2" s="217"/>
      <c r="AC2" s="217"/>
      <c r="AD2" s="217"/>
      <c r="AE2" s="4"/>
    </row>
    <row r="3" spans="1:32" ht="16.2" x14ac:dyDescent="0.3">
      <c r="A3" s="37" t="s">
        <v>22</v>
      </c>
      <c r="B3" s="218">
        <f>萬新葷菜單!A5</f>
        <v>45082</v>
      </c>
      <c r="C3" s="219"/>
      <c r="D3" s="219"/>
      <c r="E3" s="220">
        <f>B3</f>
        <v>45082</v>
      </c>
      <c r="F3" s="220"/>
      <c r="G3" s="221"/>
      <c r="H3" s="222">
        <f>萬新葷菜單!A6</f>
        <v>45083</v>
      </c>
      <c r="I3" s="219"/>
      <c r="J3" s="219"/>
      <c r="K3" s="223">
        <f>H3</f>
        <v>45083</v>
      </c>
      <c r="L3" s="223"/>
      <c r="M3" s="224"/>
      <c r="N3" s="222">
        <f>萬新葷菜單!A7</f>
        <v>45084</v>
      </c>
      <c r="O3" s="219"/>
      <c r="P3" s="219"/>
      <c r="Q3" s="223">
        <f>N3</f>
        <v>45084</v>
      </c>
      <c r="R3" s="223"/>
      <c r="S3" s="224"/>
      <c r="T3" s="219">
        <f>萬新葷菜單!A8</f>
        <v>45085</v>
      </c>
      <c r="U3" s="219"/>
      <c r="V3" s="219"/>
      <c r="W3" s="223">
        <f>T3</f>
        <v>45085</v>
      </c>
      <c r="X3" s="223"/>
      <c r="Y3" s="224"/>
      <c r="Z3" s="222">
        <f>萬新葷菜單!A9</f>
        <v>45086</v>
      </c>
      <c r="AA3" s="219"/>
      <c r="AB3" s="219"/>
      <c r="AC3" s="223">
        <f>Z3</f>
        <v>45086</v>
      </c>
      <c r="AD3" s="223"/>
      <c r="AE3" s="225"/>
    </row>
    <row r="4" spans="1:32" s="9" customFormat="1" ht="16.2" x14ac:dyDescent="0.3">
      <c r="A4" s="38" t="s">
        <v>23</v>
      </c>
      <c r="B4" s="87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9" t="s">
        <v>39</v>
      </c>
      <c r="H4" s="33" t="s">
        <v>29</v>
      </c>
      <c r="I4" s="6" t="s">
        <v>25</v>
      </c>
      <c r="J4" s="7" t="s">
        <v>26</v>
      </c>
      <c r="K4" s="44" t="s">
        <v>27</v>
      </c>
      <c r="L4" s="91" t="s">
        <v>28</v>
      </c>
      <c r="M4" s="39" t="s">
        <v>39</v>
      </c>
      <c r="N4" s="33" t="s">
        <v>29</v>
      </c>
      <c r="O4" s="6" t="s">
        <v>25</v>
      </c>
      <c r="P4" s="7" t="s">
        <v>26</v>
      </c>
      <c r="Q4" s="44" t="s">
        <v>27</v>
      </c>
      <c r="R4" s="44" t="s">
        <v>30</v>
      </c>
      <c r="S4" s="93" t="s">
        <v>39</v>
      </c>
      <c r="T4" s="30" t="s">
        <v>29</v>
      </c>
      <c r="U4" s="6" t="s">
        <v>25</v>
      </c>
      <c r="V4" s="7" t="s">
        <v>26</v>
      </c>
      <c r="W4" s="44" t="s">
        <v>27</v>
      </c>
      <c r="X4" s="44" t="s">
        <v>30</v>
      </c>
      <c r="Y4" s="39" t="s">
        <v>38</v>
      </c>
      <c r="Z4" s="33" t="s">
        <v>29</v>
      </c>
      <c r="AA4" s="6" t="s">
        <v>25</v>
      </c>
      <c r="AB4" s="7" t="s">
        <v>26</v>
      </c>
      <c r="AC4" s="44" t="s">
        <v>27</v>
      </c>
      <c r="AD4" s="44" t="s">
        <v>30</v>
      </c>
      <c r="AE4" s="94" t="s">
        <v>39</v>
      </c>
      <c r="AF4" s="10"/>
    </row>
    <row r="5" spans="1:32" s="9" customFormat="1" ht="16.2" customHeight="1" x14ac:dyDescent="0.3">
      <c r="A5" s="214" t="s">
        <v>35</v>
      </c>
      <c r="B5" s="249" t="str">
        <f>萬新葷菜單!C5</f>
        <v>白米飯</v>
      </c>
      <c r="C5" s="51" t="s">
        <v>119</v>
      </c>
      <c r="D5" s="100">
        <v>110</v>
      </c>
      <c r="E5" s="142">
        <f t="shared" ref="E5:E6" si="0">D5*370/1000</f>
        <v>40.700000000000003</v>
      </c>
      <c r="F5" s="121" t="s">
        <v>197</v>
      </c>
      <c r="G5" s="43"/>
      <c r="H5" s="237" t="str">
        <f>萬新葷菜單!D6</f>
        <v>飯  湯</v>
      </c>
      <c r="I5" s="65" t="s">
        <v>134</v>
      </c>
      <c r="J5" s="100">
        <v>35</v>
      </c>
      <c r="K5" s="142">
        <f t="shared" ref="K5:K10" si="1">J5*370/1000</f>
        <v>12.95</v>
      </c>
      <c r="L5" s="100" t="s">
        <v>206</v>
      </c>
      <c r="M5" s="43"/>
      <c r="N5" s="237" t="str">
        <f>萬新葷菜單!C7</f>
        <v>糙米飯</v>
      </c>
      <c r="O5" s="45" t="s">
        <v>119</v>
      </c>
      <c r="P5" s="100">
        <v>93</v>
      </c>
      <c r="Q5" s="142">
        <f t="shared" ref="Q5:Q6" si="2">P5*370/1000</f>
        <v>34.409999999999997</v>
      </c>
      <c r="R5" s="121" t="s">
        <v>197</v>
      </c>
      <c r="S5" s="43"/>
      <c r="T5" s="210" t="str">
        <f>萬新葷菜單!C8</f>
        <v>海苔飯</v>
      </c>
      <c r="U5" s="65" t="s">
        <v>119</v>
      </c>
      <c r="V5" s="100">
        <v>110</v>
      </c>
      <c r="W5" s="142">
        <f t="shared" ref="W5" si="3">V5*370/1000</f>
        <v>40.700000000000003</v>
      </c>
      <c r="X5" s="121" t="s">
        <v>197</v>
      </c>
      <c r="Y5" s="83"/>
      <c r="Z5" s="237" t="str">
        <f>萬新葷菜單!C9</f>
        <v>薏仁米飯</v>
      </c>
      <c r="AA5" s="45" t="s">
        <v>119</v>
      </c>
      <c r="AB5" s="100">
        <v>93</v>
      </c>
      <c r="AC5" s="142">
        <f t="shared" ref="AC5:AC6" si="4">AB5*370/1000</f>
        <v>34.409999999999997</v>
      </c>
      <c r="AD5" s="121" t="s">
        <v>197</v>
      </c>
      <c r="AE5" s="8"/>
      <c r="AF5" s="10"/>
    </row>
    <row r="6" spans="1:32" s="9" customFormat="1" ht="16.2" x14ac:dyDescent="0.3">
      <c r="A6" s="201"/>
      <c r="B6" s="234"/>
      <c r="C6" s="51"/>
      <c r="D6" s="100"/>
      <c r="E6" s="142">
        <f t="shared" si="0"/>
        <v>0</v>
      </c>
      <c r="F6" s="100"/>
      <c r="G6" s="43"/>
      <c r="H6" s="238"/>
      <c r="I6" s="65" t="s">
        <v>128</v>
      </c>
      <c r="J6" s="100">
        <v>40</v>
      </c>
      <c r="K6" s="142">
        <f t="shared" si="1"/>
        <v>14.8</v>
      </c>
      <c r="L6" s="100" t="s">
        <v>206</v>
      </c>
      <c r="M6" s="43"/>
      <c r="N6" s="238"/>
      <c r="O6" s="45" t="s">
        <v>145</v>
      </c>
      <c r="P6" s="100">
        <v>17</v>
      </c>
      <c r="Q6" s="142">
        <f t="shared" si="2"/>
        <v>6.29</v>
      </c>
      <c r="R6" s="121" t="s">
        <v>197</v>
      </c>
      <c r="S6" s="43"/>
      <c r="T6" s="211"/>
      <c r="U6" s="65" t="s">
        <v>150</v>
      </c>
      <c r="V6" s="100">
        <v>1</v>
      </c>
      <c r="W6" s="100">
        <v>1</v>
      </c>
      <c r="X6" s="121" t="s">
        <v>197</v>
      </c>
      <c r="Y6" s="83"/>
      <c r="Z6" s="238"/>
      <c r="AA6" s="45" t="s">
        <v>155</v>
      </c>
      <c r="AB6" s="100">
        <v>17</v>
      </c>
      <c r="AC6" s="142">
        <f t="shared" si="4"/>
        <v>6.29</v>
      </c>
      <c r="AD6" s="121" t="s">
        <v>197</v>
      </c>
      <c r="AE6" s="8"/>
      <c r="AF6" s="10"/>
    </row>
    <row r="7" spans="1:32" s="9" customFormat="1" ht="16.2" x14ac:dyDescent="0.3">
      <c r="A7" s="202"/>
      <c r="B7" s="235"/>
      <c r="C7" s="51"/>
      <c r="D7" s="100"/>
      <c r="E7" s="100"/>
      <c r="F7" s="100"/>
      <c r="G7" s="43"/>
      <c r="H7" s="238"/>
      <c r="I7" s="65" t="s">
        <v>168</v>
      </c>
      <c r="J7" s="100">
        <v>20</v>
      </c>
      <c r="K7" s="142">
        <f t="shared" si="1"/>
        <v>7.4</v>
      </c>
      <c r="L7" s="100" t="s">
        <v>207</v>
      </c>
      <c r="M7" s="43"/>
      <c r="N7" s="238"/>
      <c r="O7" s="45"/>
      <c r="P7" s="100"/>
      <c r="Q7" s="100"/>
      <c r="R7" s="100"/>
      <c r="S7" s="43"/>
      <c r="T7" s="212"/>
      <c r="U7" s="65"/>
      <c r="V7" s="100"/>
      <c r="W7" s="100"/>
      <c r="X7" s="100"/>
      <c r="Y7" s="83"/>
      <c r="Z7" s="248"/>
      <c r="AA7" s="45"/>
      <c r="AB7" s="100"/>
      <c r="AC7" s="100"/>
      <c r="AD7" s="100"/>
      <c r="AE7" s="8"/>
      <c r="AF7" s="10"/>
    </row>
    <row r="8" spans="1:32" s="12" customFormat="1" ht="16.5" customHeight="1" x14ac:dyDescent="0.3">
      <c r="A8" s="214" t="s">
        <v>34</v>
      </c>
      <c r="B8" s="233" t="str">
        <f>萬新葷菜單!D5</f>
        <v>紅 燒 肉</v>
      </c>
      <c r="C8" s="51" t="s">
        <v>133</v>
      </c>
      <c r="D8" s="100">
        <v>70</v>
      </c>
      <c r="E8" s="142">
        <f t="shared" ref="E8:E9" si="5">D8*370/1000</f>
        <v>25.9</v>
      </c>
      <c r="F8" s="120" t="s">
        <v>196</v>
      </c>
      <c r="G8" s="56"/>
      <c r="H8" s="238"/>
      <c r="I8" s="65" t="s">
        <v>129</v>
      </c>
      <c r="J8" s="100">
        <v>40</v>
      </c>
      <c r="K8" s="142">
        <f t="shared" si="1"/>
        <v>14.8</v>
      </c>
      <c r="L8" s="100" t="s">
        <v>207</v>
      </c>
      <c r="M8" s="53"/>
      <c r="N8" s="250" t="str">
        <f>萬新葷菜單!D7</f>
        <v>義式蕃茄雞肉</v>
      </c>
      <c r="O8" s="45" t="s">
        <v>128</v>
      </c>
      <c r="P8" s="100">
        <v>70</v>
      </c>
      <c r="Q8" s="142">
        <f t="shared" ref="Q8:Q9" si="6">P8*370/1000</f>
        <v>25.9</v>
      </c>
      <c r="R8" s="120" t="s">
        <v>196</v>
      </c>
      <c r="S8" s="48"/>
      <c r="T8" s="210" t="str">
        <f>萬新葷菜單!D8</f>
        <v>醬燒肉片</v>
      </c>
      <c r="U8" s="65" t="s">
        <v>121</v>
      </c>
      <c r="V8" s="100">
        <v>90</v>
      </c>
      <c r="W8" s="142">
        <f t="shared" ref="W8:W9" si="7">V8*370/1000</f>
        <v>33.299999999999997</v>
      </c>
      <c r="X8" s="120" t="s">
        <v>196</v>
      </c>
      <c r="Y8" s="83"/>
      <c r="Z8" s="230" t="str">
        <f>萬新葷菜單!D9</f>
        <v>蒜 頭 雞</v>
      </c>
      <c r="AA8" s="45" t="s">
        <v>128</v>
      </c>
      <c r="AB8" s="100">
        <v>80</v>
      </c>
      <c r="AC8" s="142">
        <f t="shared" ref="AC8:AC9" si="8">AB8*370/1000</f>
        <v>29.6</v>
      </c>
      <c r="AD8" s="120" t="s">
        <v>196</v>
      </c>
      <c r="AE8" s="40"/>
    </row>
    <row r="9" spans="1:32" s="12" customFormat="1" ht="16.2" x14ac:dyDescent="0.3">
      <c r="A9" s="201"/>
      <c r="B9" s="234"/>
      <c r="C9" s="51" t="s">
        <v>125</v>
      </c>
      <c r="D9" s="100">
        <v>10</v>
      </c>
      <c r="E9" s="142">
        <f t="shared" si="5"/>
        <v>3.7</v>
      </c>
      <c r="F9" s="121" t="s">
        <v>197</v>
      </c>
      <c r="G9" s="56"/>
      <c r="H9" s="238"/>
      <c r="I9" s="65" t="s">
        <v>122</v>
      </c>
      <c r="J9" s="100">
        <v>20</v>
      </c>
      <c r="K9" s="142">
        <f t="shared" si="1"/>
        <v>7.4</v>
      </c>
      <c r="L9" s="100" t="s">
        <v>208</v>
      </c>
      <c r="M9" s="50"/>
      <c r="N9" s="238"/>
      <c r="O9" s="67" t="s">
        <v>122</v>
      </c>
      <c r="P9" s="100">
        <v>40</v>
      </c>
      <c r="Q9" s="142">
        <f t="shared" si="6"/>
        <v>14.8</v>
      </c>
      <c r="R9" s="121" t="s">
        <v>197</v>
      </c>
      <c r="S9" s="48"/>
      <c r="T9" s="211"/>
      <c r="U9" s="65" t="s">
        <v>142</v>
      </c>
      <c r="V9" s="100">
        <v>30</v>
      </c>
      <c r="W9" s="142">
        <f t="shared" si="7"/>
        <v>11.1</v>
      </c>
      <c r="X9" s="121" t="s">
        <v>212</v>
      </c>
      <c r="Y9" s="83"/>
      <c r="Z9" s="231"/>
      <c r="AA9" s="45" t="s">
        <v>126</v>
      </c>
      <c r="AB9" s="100">
        <v>50</v>
      </c>
      <c r="AC9" s="142">
        <f t="shared" si="8"/>
        <v>18.5</v>
      </c>
      <c r="AD9" s="121" t="s">
        <v>197</v>
      </c>
      <c r="AE9" s="40"/>
    </row>
    <row r="10" spans="1:32" s="12" customFormat="1" ht="16.2" x14ac:dyDescent="0.3">
      <c r="A10" s="201"/>
      <c r="B10" s="234"/>
      <c r="C10" s="51" t="s">
        <v>126</v>
      </c>
      <c r="D10" s="100">
        <v>35</v>
      </c>
      <c r="E10" s="100">
        <v>35</v>
      </c>
      <c r="F10" s="121" t="s">
        <v>197</v>
      </c>
      <c r="G10" s="56"/>
      <c r="H10" s="238"/>
      <c r="I10" s="65" t="s">
        <v>125</v>
      </c>
      <c r="J10" s="100">
        <v>10</v>
      </c>
      <c r="K10" s="142">
        <f t="shared" si="1"/>
        <v>3.7</v>
      </c>
      <c r="L10" s="100" t="s">
        <v>207</v>
      </c>
      <c r="M10" s="50"/>
      <c r="N10" s="238"/>
      <c r="O10" s="45" t="s">
        <v>211</v>
      </c>
      <c r="P10" s="100">
        <v>1</v>
      </c>
      <c r="Q10" s="100">
        <v>1</v>
      </c>
      <c r="R10" s="121" t="s">
        <v>197</v>
      </c>
      <c r="S10" s="48"/>
      <c r="T10" s="211"/>
      <c r="U10" s="65"/>
      <c r="V10" s="100"/>
      <c r="W10" s="100"/>
      <c r="X10" s="100"/>
      <c r="Y10" s="83"/>
      <c r="Z10" s="231"/>
      <c r="AA10" s="45"/>
      <c r="AB10" s="100"/>
      <c r="AC10" s="100"/>
      <c r="AD10" s="100"/>
      <c r="AE10" s="40"/>
    </row>
    <row r="11" spans="1:32" s="12" customFormat="1" ht="16.2" x14ac:dyDescent="0.3">
      <c r="A11" s="201"/>
      <c r="B11" s="234"/>
      <c r="C11" s="51"/>
      <c r="D11" s="100"/>
      <c r="E11" s="100"/>
      <c r="F11" s="100"/>
      <c r="G11" s="56"/>
      <c r="H11" s="238"/>
      <c r="I11" s="65" t="s">
        <v>209</v>
      </c>
      <c r="J11" s="100">
        <v>1</v>
      </c>
      <c r="K11" s="100">
        <v>1</v>
      </c>
      <c r="L11" s="100" t="s">
        <v>208</v>
      </c>
      <c r="M11" s="50"/>
      <c r="N11" s="238"/>
      <c r="O11" s="45"/>
      <c r="P11" s="100"/>
      <c r="Q11" s="100"/>
      <c r="R11" s="100"/>
      <c r="S11" s="50"/>
      <c r="T11" s="211"/>
      <c r="U11" s="65"/>
      <c r="V11" s="100"/>
      <c r="W11" s="100"/>
      <c r="X11" s="100"/>
      <c r="Y11" s="83"/>
      <c r="Z11" s="231"/>
      <c r="AA11" s="45"/>
      <c r="AB11" s="100"/>
      <c r="AC11" s="100"/>
      <c r="AD11" s="100"/>
      <c r="AE11" s="40"/>
      <c r="AF11" s="13"/>
    </row>
    <row r="12" spans="1:32" s="12" customFormat="1" ht="16.2" x14ac:dyDescent="0.3">
      <c r="A12" s="201"/>
      <c r="B12" s="234"/>
      <c r="C12" s="51"/>
      <c r="D12" s="100"/>
      <c r="E12" s="100"/>
      <c r="F12" s="100"/>
      <c r="G12" s="57"/>
      <c r="H12" s="238"/>
      <c r="I12" s="65" t="s">
        <v>210</v>
      </c>
      <c r="J12" s="100">
        <v>1</v>
      </c>
      <c r="K12" s="100">
        <v>1</v>
      </c>
      <c r="L12" s="100" t="s">
        <v>208</v>
      </c>
      <c r="M12" s="50"/>
      <c r="N12" s="238"/>
      <c r="O12" s="45"/>
      <c r="P12" s="100"/>
      <c r="Q12" s="100"/>
      <c r="R12" s="100"/>
      <c r="S12" s="50"/>
      <c r="T12" s="211"/>
      <c r="U12" s="65"/>
      <c r="V12" s="100"/>
      <c r="W12" s="100"/>
      <c r="X12" s="100"/>
      <c r="Y12" s="83"/>
      <c r="Z12" s="231"/>
      <c r="AA12" s="45"/>
      <c r="AB12" s="100"/>
      <c r="AC12" s="100"/>
      <c r="AD12" s="100"/>
      <c r="AE12" s="40"/>
    </row>
    <row r="13" spans="1:32" s="12" customFormat="1" ht="15.75" customHeight="1" x14ac:dyDescent="0.3">
      <c r="A13" s="201"/>
      <c r="B13" s="234"/>
      <c r="C13" s="51"/>
      <c r="D13" s="100"/>
      <c r="E13" s="100"/>
      <c r="F13" s="100"/>
      <c r="G13" s="57"/>
      <c r="H13" s="238"/>
      <c r="I13" s="65" t="s">
        <v>119</v>
      </c>
      <c r="J13" s="100">
        <v>100</v>
      </c>
      <c r="K13" s="142">
        <f t="shared" ref="K13" si="9">J13*370/1000</f>
        <v>37</v>
      </c>
      <c r="L13" s="100" t="s">
        <v>208</v>
      </c>
      <c r="M13" s="50"/>
      <c r="N13" s="238"/>
      <c r="O13" s="45"/>
      <c r="P13" s="100"/>
      <c r="Q13" s="100"/>
      <c r="R13" s="100"/>
      <c r="S13" s="50"/>
      <c r="T13" s="211"/>
      <c r="U13" s="65"/>
      <c r="V13" s="100"/>
      <c r="W13" s="100"/>
      <c r="X13" s="100"/>
      <c r="Y13" s="83"/>
      <c r="Z13" s="231"/>
      <c r="AA13" s="45"/>
      <c r="AB13" s="100"/>
      <c r="AC13" s="100"/>
      <c r="AD13" s="100"/>
      <c r="AE13" s="40"/>
    </row>
    <row r="14" spans="1:32" s="12" customFormat="1" ht="16.2" x14ac:dyDescent="0.3">
      <c r="A14" s="202"/>
      <c r="B14" s="235"/>
      <c r="C14" s="51"/>
      <c r="D14" s="100"/>
      <c r="E14" s="100"/>
      <c r="F14" s="100"/>
      <c r="G14" s="57"/>
      <c r="H14" s="248"/>
      <c r="I14" s="45"/>
      <c r="J14" s="100"/>
      <c r="K14" s="100"/>
      <c r="L14" s="100"/>
      <c r="M14" s="50"/>
      <c r="N14" s="248"/>
      <c r="O14" s="45"/>
      <c r="P14" s="100"/>
      <c r="Q14" s="100"/>
      <c r="R14" s="100"/>
      <c r="S14" s="50"/>
      <c r="T14" s="212"/>
      <c r="U14" s="65"/>
      <c r="V14" s="100"/>
      <c r="W14" s="100"/>
      <c r="X14" s="100"/>
      <c r="Y14" s="83"/>
      <c r="Z14" s="232"/>
      <c r="AA14" s="45"/>
      <c r="AB14" s="100"/>
      <c r="AC14" s="100"/>
      <c r="AD14" s="100"/>
      <c r="AE14" s="40"/>
    </row>
    <row r="15" spans="1:32" s="12" customFormat="1" ht="15.75" customHeight="1" x14ac:dyDescent="0.3">
      <c r="A15" s="200" t="s">
        <v>31</v>
      </c>
      <c r="B15" s="233" t="str">
        <f>萬新葷菜單!E5</f>
        <v>香菇白菜羹</v>
      </c>
      <c r="C15" s="51" t="s">
        <v>134</v>
      </c>
      <c r="D15" s="100">
        <v>18</v>
      </c>
      <c r="E15" s="142">
        <f t="shared" ref="E15:E16" si="10">D15*370/1000</f>
        <v>6.66</v>
      </c>
      <c r="F15" s="120" t="s">
        <v>196</v>
      </c>
      <c r="G15" s="57"/>
      <c r="H15" s="245" t="str">
        <f>萬新葷菜單!E6</f>
        <v>雞肉堡排×1</v>
      </c>
      <c r="I15" s="45" t="s">
        <v>200</v>
      </c>
      <c r="J15" s="100">
        <v>50</v>
      </c>
      <c r="K15" s="142">
        <f t="shared" ref="K15" si="11">J15*370/1000</f>
        <v>18.5</v>
      </c>
      <c r="L15" s="120" t="s">
        <v>196</v>
      </c>
      <c r="M15" s="50"/>
      <c r="N15" s="237" t="str">
        <f>萬新葷菜單!E7</f>
        <v>丁香花生豆干</v>
      </c>
      <c r="O15" s="45" t="s">
        <v>146</v>
      </c>
      <c r="P15" s="100">
        <v>35</v>
      </c>
      <c r="Q15" s="142">
        <f t="shared" ref="Q15:Q17" si="12">P15*370/1000</f>
        <v>12.95</v>
      </c>
      <c r="R15" s="121" t="s">
        <v>197</v>
      </c>
      <c r="S15" s="50"/>
      <c r="T15" s="196" t="str">
        <f>萬新葷菜單!E8</f>
        <v>泡菜炒年糕</v>
      </c>
      <c r="U15" s="65" t="s">
        <v>213</v>
      </c>
      <c r="V15" s="100">
        <v>22</v>
      </c>
      <c r="W15" s="142">
        <f t="shared" ref="W15:W19" si="13">V15*370/1000</f>
        <v>8.14</v>
      </c>
      <c r="X15" s="121" t="s">
        <v>197</v>
      </c>
      <c r="Y15" s="83"/>
      <c r="Z15" s="230" t="str">
        <f>萬新葷菜單!E9</f>
        <v>紅燒豆腐</v>
      </c>
      <c r="AA15" s="45" t="s">
        <v>138</v>
      </c>
      <c r="AB15" s="100">
        <v>90</v>
      </c>
      <c r="AC15" s="142">
        <f t="shared" ref="AC15:AC17" si="14">AB15*370/1000</f>
        <v>33.299999999999997</v>
      </c>
      <c r="AD15" s="121" t="s">
        <v>197</v>
      </c>
      <c r="AE15" s="40"/>
    </row>
    <row r="16" spans="1:32" s="12" customFormat="1" ht="16.5" customHeight="1" x14ac:dyDescent="0.3">
      <c r="A16" s="201"/>
      <c r="B16" s="234"/>
      <c r="C16" s="51" t="s">
        <v>135</v>
      </c>
      <c r="D16" s="100">
        <v>60</v>
      </c>
      <c r="E16" s="142">
        <f t="shared" si="10"/>
        <v>22.2</v>
      </c>
      <c r="F16" s="121" t="s">
        <v>199</v>
      </c>
      <c r="G16" s="58"/>
      <c r="H16" s="246"/>
      <c r="I16" s="45"/>
      <c r="J16" s="100"/>
      <c r="K16" s="100"/>
      <c r="L16" s="100"/>
      <c r="M16" s="50"/>
      <c r="N16" s="238"/>
      <c r="O16" s="45" t="s">
        <v>147</v>
      </c>
      <c r="P16" s="100">
        <v>7</v>
      </c>
      <c r="Q16" s="142">
        <f t="shared" si="12"/>
        <v>2.59</v>
      </c>
      <c r="R16" s="121" t="s">
        <v>197</v>
      </c>
      <c r="S16" s="50"/>
      <c r="T16" s="197"/>
      <c r="U16" s="65" t="s">
        <v>151</v>
      </c>
      <c r="V16" s="100">
        <v>25</v>
      </c>
      <c r="W16" s="142">
        <f t="shared" si="13"/>
        <v>9.25</v>
      </c>
      <c r="X16" s="121" t="s">
        <v>197</v>
      </c>
      <c r="Y16" s="83"/>
      <c r="Z16" s="231"/>
      <c r="AA16" s="45" t="s">
        <v>202</v>
      </c>
      <c r="AB16" s="100">
        <v>18</v>
      </c>
      <c r="AC16" s="142">
        <f t="shared" si="14"/>
        <v>6.66</v>
      </c>
      <c r="AD16" s="121" t="s">
        <v>197</v>
      </c>
      <c r="AE16" s="41"/>
    </row>
    <row r="17" spans="1:31" s="12" customFormat="1" ht="16.2" x14ac:dyDescent="0.3">
      <c r="A17" s="201"/>
      <c r="B17" s="234"/>
      <c r="C17" s="51" t="s">
        <v>201</v>
      </c>
      <c r="D17" s="100">
        <v>1</v>
      </c>
      <c r="E17" s="100">
        <v>1</v>
      </c>
      <c r="F17" s="121" t="s">
        <v>197</v>
      </c>
      <c r="G17" s="59"/>
      <c r="H17" s="246"/>
      <c r="I17" s="45"/>
      <c r="J17" s="100"/>
      <c r="K17" s="100"/>
      <c r="L17" s="100"/>
      <c r="M17" s="50"/>
      <c r="N17" s="238"/>
      <c r="O17" s="45" t="s">
        <v>148</v>
      </c>
      <c r="P17" s="100">
        <v>7</v>
      </c>
      <c r="Q17" s="142">
        <f t="shared" si="12"/>
        <v>2.59</v>
      </c>
      <c r="R17" s="121" t="s">
        <v>197</v>
      </c>
      <c r="S17" s="50"/>
      <c r="T17" s="197"/>
      <c r="U17" s="65" t="s">
        <v>135</v>
      </c>
      <c r="V17" s="100">
        <v>30</v>
      </c>
      <c r="W17" s="142">
        <f t="shared" si="13"/>
        <v>11.1</v>
      </c>
      <c r="X17" s="121" t="s">
        <v>199</v>
      </c>
      <c r="Y17" s="83"/>
      <c r="Z17" s="231"/>
      <c r="AA17" s="45" t="s">
        <v>125</v>
      </c>
      <c r="AB17" s="100">
        <v>15</v>
      </c>
      <c r="AC17" s="142">
        <f t="shared" si="14"/>
        <v>5.55</v>
      </c>
      <c r="AD17" s="121" t="s">
        <v>197</v>
      </c>
      <c r="AE17" s="41"/>
    </row>
    <row r="18" spans="1:31" s="12" customFormat="1" ht="16.2" x14ac:dyDescent="0.3">
      <c r="A18" s="201"/>
      <c r="B18" s="234"/>
      <c r="C18" s="51" t="s">
        <v>136</v>
      </c>
      <c r="D18" s="100">
        <v>1</v>
      </c>
      <c r="E18" s="100">
        <v>1</v>
      </c>
      <c r="F18" s="121" t="s">
        <v>197</v>
      </c>
      <c r="G18" s="57"/>
      <c r="H18" s="246"/>
      <c r="I18" s="45"/>
      <c r="J18" s="100"/>
      <c r="K18" s="100"/>
      <c r="L18" s="100"/>
      <c r="M18" s="50"/>
      <c r="N18" s="238"/>
      <c r="O18" s="45"/>
      <c r="P18" s="100"/>
      <c r="Q18" s="100"/>
      <c r="R18" s="100"/>
      <c r="S18" s="50"/>
      <c r="T18" s="197"/>
      <c r="U18" s="65" t="s">
        <v>152</v>
      </c>
      <c r="V18" s="100">
        <v>5</v>
      </c>
      <c r="W18" s="142">
        <f t="shared" si="13"/>
        <v>1.85</v>
      </c>
      <c r="X18" s="121" t="s">
        <v>199</v>
      </c>
      <c r="Y18" s="83"/>
      <c r="Z18" s="231"/>
      <c r="AA18" s="45"/>
      <c r="AB18" s="100"/>
      <c r="AC18" s="100"/>
      <c r="AD18" s="100"/>
      <c r="AE18" s="41"/>
    </row>
    <row r="19" spans="1:31" s="12" customFormat="1" ht="16.2" x14ac:dyDescent="0.3">
      <c r="A19" s="201"/>
      <c r="B19" s="234"/>
      <c r="C19" s="51"/>
      <c r="D19" s="100"/>
      <c r="E19" s="100"/>
      <c r="F19" s="100"/>
      <c r="G19" s="57"/>
      <c r="H19" s="246"/>
      <c r="I19" s="45"/>
      <c r="J19" s="100"/>
      <c r="K19" s="100"/>
      <c r="L19" s="100"/>
      <c r="M19" s="50"/>
      <c r="N19" s="238"/>
      <c r="O19" s="45"/>
      <c r="P19" s="100"/>
      <c r="Q19" s="100"/>
      <c r="R19" s="100"/>
      <c r="S19" s="50"/>
      <c r="T19" s="197"/>
      <c r="U19" s="65" t="s">
        <v>125</v>
      </c>
      <c r="V19" s="100">
        <v>10</v>
      </c>
      <c r="W19" s="142">
        <f t="shared" si="13"/>
        <v>3.7</v>
      </c>
      <c r="X19" s="121" t="s">
        <v>197</v>
      </c>
      <c r="Y19" s="83"/>
      <c r="Z19" s="231"/>
      <c r="AA19" s="45"/>
      <c r="AB19" s="100"/>
      <c r="AC19" s="100"/>
      <c r="AD19" s="100"/>
      <c r="AE19" s="41"/>
    </row>
    <row r="20" spans="1:31" s="12" customFormat="1" ht="16.2" x14ac:dyDescent="0.3">
      <c r="A20" s="202"/>
      <c r="B20" s="235"/>
      <c r="C20" s="51"/>
      <c r="D20" s="100"/>
      <c r="E20" s="100"/>
      <c r="F20" s="100"/>
      <c r="G20" s="57"/>
      <c r="H20" s="247"/>
      <c r="I20" s="45"/>
      <c r="J20" s="100"/>
      <c r="K20" s="100"/>
      <c r="L20" s="100"/>
      <c r="M20" s="50"/>
      <c r="N20" s="248"/>
      <c r="O20" s="45"/>
      <c r="P20" s="100"/>
      <c r="Q20" s="100"/>
      <c r="R20" s="100"/>
      <c r="S20" s="50"/>
      <c r="T20" s="198"/>
      <c r="U20" s="65"/>
      <c r="V20" s="100"/>
      <c r="W20" s="100"/>
      <c r="X20" s="100"/>
      <c r="Y20" s="83"/>
      <c r="Z20" s="232"/>
      <c r="AA20" s="45"/>
      <c r="AB20" s="100"/>
      <c r="AC20" s="100"/>
      <c r="AD20" s="100"/>
      <c r="AE20" s="41"/>
    </row>
    <row r="21" spans="1:31" s="12" customFormat="1" ht="16.5" customHeight="1" x14ac:dyDescent="0.3">
      <c r="A21" s="200" t="s">
        <v>32</v>
      </c>
      <c r="B21" s="233" t="str">
        <f>萬新葷菜單!F5</f>
        <v>炒 油 菜</v>
      </c>
      <c r="C21" s="51" t="s">
        <v>137</v>
      </c>
      <c r="D21" s="100">
        <v>100</v>
      </c>
      <c r="E21" s="142">
        <f t="shared" ref="E21" si="15">D21*370/1000</f>
        <v>37</v>
      </c>
      <c r="F21" s="121" t="s">
        <v>199</v>
      </c>
      <c r="G21" s="57"/>
      <c r="H21" s="237" t="str">
        <f>萬新葷菜單!F6</f>
        <v>炒青花菜</v>
      </c>
      <c r="I21" s="45" t="s">
        <v>161</v>
      </c>
      <c r="J21" s="100">
        <v>100</v>
      </c>
      <c r="K21" s="142">
        <f t="shared" ref="K21" si="16">J21*370/1000</f>
        <v>37</v>
      </c>
      <c r="L21" s="100" t="s">
        <v>208</v>
      </c>
      <c r="M21" s="50"/>
      <c r="N21" s="237" t="str">
        <f>萬新葷菜單!F7</f>
        <v>炒小白菜</v>
      </c>
      <c r="O21" s="45" t="s">
        <v>143</v>
      </c>
      <c r="P21" s="100">
        <v>100</v>
      </c>
      <c r="Q21" s="142">
        <f t="shared" ref="Q21" si="17">P21*370/1000</f>
        <v>37</v>
      </c>
      <c r="R21" s="121" t="s">
        <v>199</v>
      </c>
      <c r="S21" s="50"/>
      <c r="T21" s="242" t="str">
        <f>萬新葷菜單!F8</f>
        <v>有機蔬菜</v>
      </c>
      <c r="U21" s="54" t="s">
        <v>54</v>
      </c>
      <c r="V21" s="100">
        <v>100</v>
      </c>
      <c r="W21" s="142">
        <f t="shared" ref="W21" si="18">V21*370/1000</f>
        <v>37</v>
      </c>
      <c r="X21" s="54" t="s">
        <v>54</v>
      </c>
      <c r="Y21" s="83"/>
      <c r="Z21" s="230" t="str">
        <f>萬新葷菜單!F9</f>
        <v>炒空心菜</v>
      </c>
      <c r="AA21" s="45" t="s">
        <v>156</v>
      </c>
      <c r="AB21" s="100">
        <v>100</v>
      </c>
      <c r="AC21" s="142">
        <f t="shared" ref="AC21" si="19">AB21*370/1000</f>
        <v>37</v>
      </c>
      <c r="AD21" s="121" t="s">
        <v>199</v>
      </c>
      <c r="AE21" s="41"/>
    </row>
    <row r="22" spans="1:31" s="12" customFormat="1" ht="16.5" customHeight="1" x14ac:dyDescent="0.3">
      <c r="A22" s="201"/>
      <c r="B22" s="234"/>
      <c r="C22" s="51"/>
      <c r="D22" s="100"/>
      <c r="E22" s="142"/>
      <c r="F22" s="100"/>
      <c r="G22" s="56"/>
      <c r="H22" s="238"/>
      <c r="I22" s="45"/>
      <c r="J22" s="100"/>
      <c r="K22" s="100"/>
      <c r="L22" s="100"/>
      <c r="M22" s="50"/>
      <c r="N22" s="238"/>
      <c r="O22" s="45"/>
      <c r="P22" s="100"/>
      <c r="Q22" s="100"/>
      <c r="R22" s="121"/>
      <c r="S22" s="50"/>
      <c r="T22" s="243"/>
      <c r="U22" s="65"/>
      <c r="V22" s="100"/>
      <c r="W22" s="100"/>
      <c r="X22" s="100"/>
      <c r="Y22" s="83"/>
      <c r="Z22" s="231"/>
      <c r="AA22" s="45"/>
      <c r="AB22" s="100"/>
      <c r="AC22" s="100"/>
      <c r="AD22" s="100"/>
      <c r="AE22" s="41"/>
    </row>
    <row r="23" spans="1:31" s="12" customFormat="1" ht="16.5" customHeight="1" x14ac:dyDescent="0.3">
      <c r="A23" s="201"/>
      <c r="B23" s="234"/>
      <c r="C23" s="51"/>
      <c r="D23" s="100"/>
      <c r="E23" s="100"/>
      <c r="F23" s="100"/>
      <c r="G23" s="56"/>
      <c r="H23" s="238"/>
      <c r="I23" s="45"/>
      <c r="J23" s="100"/>
      <c r="K23" s="100"/>
      <c r="L23" s="100"/>
      <c r="M23" s="50"/>
      <c r="N23" s="238"/>
      <c r="O23" s="45"/>
      <c r="P23" s="100"/>
      <c r="Q23" s="100"/>
      <c r="R23" s="100"/>
      <c r="S23" s="50"/>
      <c r="T23" s="243"/>
      <c r="U23" s="65"/>
      <c r="V23" s="100"/>
      <c r="W23" s="100"/>
      <c r="X23" s="100"/>
      <c r="Y23" s="83"/>
      <c r="Z23" s="231"/>
      <c r="AA23" s="45"/>
      <c r="AB23" s="100"/>
      <c r="AC23" s="100"/>
      <c r="AD23" s="100"/>
      <c r="AE23" s="41"/>
    </row>
    <row r="24" spans="1:31" s="12" customFormat="1" ht="16.2" customHeight="1" x14ac:dyDescent="0.3">
      <c r="A24" s="202"/>
      <c r="B24" s="235"/>
      <c r="C24" s="51"/>
      <c r="D24" s="100"/>
      <c r="E24" s="100"/>
      <c r="F24" s="100"/>
      <c r="G24" s="56"/>
      <c r="H24" s="238"/>
      <c r="I24" s="45"/>
      <c r="J24" s="100"/>
      <c r="K24" s="100"/>
      <c r="L24" s="121"/>
      <c r="M24" s="50"/>
      <c r="N24" s="239"/>
      <c r="O24" s="45"/>
      <c r="P24" s="100"/>
      <c r="Q24" s="100"/>
      <c r="R24" s="100"/>
      <c r="S24" s="50"/>
      <c r="T24" s="244" t="str">
        <f>萬新葷菜單!G8</f>
        <v>翡翠蛋花</v>
      </c>
      <c r="U24" s="65" t="s">
        <v>153</v>
      </c>
      <c r="V24" s="100">
        <v>5</v>
      </c>
      <c r="W24" s="142">
        <f t="shared" ref="W24:W25" si="20">V24*370/1000</f>
        <v>1.85</v>
      </c>
      <c r="X24" s="121" t="s">
        <v>197</v>
      </c>
      <c r="Y24" s="83"/>
      <c r="Z24" s="232"/>
      <c r="AA24" s="45"/>
      <c r="AB24" s="100"/>
      <c r="AC24" s="100"/>
      <c r="AD24" s="100"/>
      <c r="AE24" s="41"/>
    </row>
    <row r="25" spans="1:31" s="12" customFormat="1" ht="15.75" customHeight="1" x14ac:dyDescent="0.3">
      <c r="A25" s="200" t="s">
        <v>33</v>
      </c>
      <c r="B25" s="233" t="str">
        <f>萬新葷菜單!G5</f>
        <v>味 噌 湯</v>
      </c>
      <c r="C25" s="51" t="s">
        <v>138</v>
      </c>
      <c r="D25" s="100">
        <v>30</v>
      </c>
      <c r="E25" s="142">
        <f t="shared" ref="E25" si="21">D25*370/1000</f>
        <v>11.1</v>
      </c>
      <c r="F25" s="121" t="s">
        <v>197</v>
      </c>
      <c r="G25" s="56"/>
      <c r="H25" s="238"/>
      <c r="I25" s="45"/>
      <c r="J25" s="100"/>
      <c r="K25" s="100"/>
      <c r="L25" s="121"/>
      <c r="M25" s="50"/>
      <c r="N25" s="240" t="str">
        <f>萬新葷菜單!G7</f>
        <v>薑絲黃瓜</v>
      </c>
      <c r="O25" s="45" t="s">
        <v>149</v>
      </c>
      <c r="P25" s="100">
        <v>50</v>
      </c>
      <c r="Q25" s="142">
        <f t="shared" ref="Q25" si="22">P25*370/1000</f>
        <v>18.5</v>
      </c>
      <c r="R25" s="121" t="s">
        <v>199</v>
      </c>
      <c r="S25" s="50"/>
      <c r="T25" s="244"/>
      <c r="U25" s="65" t="s">
        <v>154</v>
      </c>
      <c r="V25" s="100">
        <v>12</v>
      </c>
      <c r="W25" s="142">
        <f t="shared" si="20"/>
        <v>4.4400000000000004</v>
      </c>
      <c r="X25" s="121" t="s">
        <v>199</v>
      </c>
      <c r="Y25" s="83"/>
      <c r="Z25" s="230" t="str">
        <f>萬新葷菜單!G9</f>
        <v>綠豆甜湯</v>
      </c>
      <c r="AA25" s="45" t="s">
        <v>195</v>
      </c>
      <c r="AB25" s="100">
        <v>22</v>
      </c>
      <c r="AC25" s="142">
        <f t="shared" ref="AC25" si="23">AB25*370/1000</f>
        <v>8.14</v>
      </c>
      <c r="AD25" s="121" t="s">
        <v>197</v>
      </c>
      <c r="AE25" s="41"/>
    </row>
    <row r="26" spans="1:31" s="12" customFormat="1" ht="16.2" x14ac:dyDescent="0.3">
      <c r="A26" s="201"/>
      <c r="B26" s="234"/>
      <c r="C26" s="51" t="s">
        <v>139</v>
      </c>
      <c r="D26" s="100">
        <v>1</v>
      </c>
      <c r="E26" s="100">
        <v>1</v>
      </c>
      <c r="F26" s="121" t="s">
        <v>197</v>
      </c>
      <c r="G26" s="57"/>
      <c r="H26" s="238"/>
      <c r="I26" s="45"/>
      <c r="J26" s="100"/>
      <c r="K26" s="100"/>
      <c r="L26" s="120"/>
      <c r="M26" s="50"/>
      <c r="N26" s="231"/>
      <c r="O26" s="45" t="s">
        <v>214</v>
      </c>
      <c r="P26" s="100">
        <v>1</v>
      </c>
      <c r="Q26" s="100">
        <v>1</v>
      </c>
      <c r="R26" s="121" t="s">
        <v>197</v>
      </c>
      <c r="S26" s="50"/>
      <c r="T26" s="244"/>
      <c r="U26" s="65"/>
      <c r="V26" s="100"/>
      <c r="W26" s="100"/>
      <c r="X26" s="121"/>
      <c r="Y26" s="83"/>
      <c r="Z26" s="231"/>
      <c r="AA26" s="45"/>
      <c r="AB26" s="100"/>
      <c r="AC26" s="100"/>
      <c r="AD26" s="100"/>
      <c r="AE26" s="41"/>
    </row>
    <row r="27" spans="1:31" s="12" customFormat="1" ht="16.2" x14ac:dyDescent="0.3">
      <c r="A27" s="202"/>
      <c r="B27" s="236"/>
      <c r="C27" s="51" t="s">
        <v>140</v>
      </c>
      <c r="D27" s="100">
        <v>8</v>
      </c>
      <c r="E27" s="142">
        <f t="shared" ref="E27" si="24">D27*370/1000</f>
        <v>2.96</v>
      </c>
      <c r="F27" s="121" t="s">
        <v>197</v>
      </c>
      <c r="G27" s="56"/>
      <c r="H27" s="239"/>
      <c r="I27" s="45"/>
      <c r="J27" s="100"/>
      <c r="K27" s="100"/>
      <c r="L27" s="100"/>
      <c r="M27" s="50"/>
      <c r="N27" s="241"/>
      <c r="O27" s="45"/>
      <c r="P27" s="100"/>
      <c r="Q27" s="100"/>
      <c r="R27" s="121"/>
      <c r="S27" s="50"/>
      <c r="T27" s="244"/>
      <c r="U27" s="65"/>
      <c r="V27" s="100"/>
      <c r="W27" s="100"/>
      <c r="X27" s="100"/>
      <c r="Y27" s="83"/>
      <c r="Z27" s="232"/>
      <c r="AA27" s="45"/>
      <c r="AB27" s="100"/>
      <c r="AC27" s="100"/>
      <c r="AD27" s="100"/>
      <c r="AE27" s="41"/>
    </row>
    <row r="28" spans="1:31" s="18" customFormat="1" ht="18" customHeight="1" x14ac:dyDescent="0.3">
      <c r="A28" s="28" t="s">
        <v>19</v>
      </c>
      <c r="B28" s="28"/>
      <c r="C28" s="15"/>
      <c r="D28" s="15"/>
      <c r="E28" s="16"/>
      <c r="F28" s="15"/>
      <c r="G28" s="29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7"/>
    </row>
    <row r="29" spans="1:31" s="18" customFormat="1" ht="18" customHeight="1" x14ac:dyDescent="0.3">
      <c r="A29" s="29" t="s">
        <v>50</v>
      </c>
      <c r="B29" s="29"/>
      <c r="C29" s="15"/>
      <c r="D29" s="15"/>
      <c r="E29" s="16"/>
      <c r="F29" s="15"/>
      <c r="G29" s="29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75"/>
      <c r="U29" s="73"/>
      <c r="V29" s="71"/>
      <c r="W29" s="72"/>
      <c r="X29" s="73"/>
      <c r="Y29" s="76"/>
      <c r="Z29" s="70"/>
      <c r="AA29" s="73"/>
      <c r="AB29" s="71"/>
      <c r="AC29" s="77"/>
      <c r="AD29" s="73"/>
      <c r="AE29" s="17"/>
    </row>
    <row r="30" spans="1:31" s="18" customFormat="1" ht="19.95" customHeight="1" x14ac:dyDescent="0.3">
      <c r="A30" s="199" t="s">
        <v>18</v>
      </c>
      <c r="B30" s="189" t="s">
        <v>51</v>
      </c>
      <c r="C30" s="186"/>
      <c r="D30" s="186"/>
      <c r="E30" s="186"/>
      <c r="F30" s="187"/>
      <c r="G30" s="79">
        <v>5.5</v>
      </c>
      <c r="H30" s="189" t="s">
        <v>51</v>
      </c>
      <c r="I30" s="186"/>
      <c r="J30" s="186"/>
      <c r="K30" s="186"/>
      <c r="L30" s="187"/>
      <c r="M30" s="79">
        <v>6</v>
      </c>
      <c r="N30" s="189" t="s">
        <v>51</v>
      </c>
      <c r="O30" s="186"/>
      <c r="P30" s="186"/>
      <c r="Q30" s="186"/>
      <c r="R30" s="187"/>
      <c r="S30" s="79">
        <v>5.5</v>
      </c>
      <c r="T30" s="186" t="s">
        <v>51</v>
      </c>
      <c r="U30" s="186"/>
      <c r="V30" s="186"/>
      <c r="W30" s="186"/>
      <c r="X30" s="187"/>
      <c r="Y30" s="79">
        <v>6.2</v>
      </c>
      <c r="Z30" s="189" t="s">
        <v>51</v>
      </c>
      <c r="AA30" s="186"/>
      <c r="AB30" s="186"/>
      <c r="AC30" s="186"/>
      <c r="AD30" s="187"/>
      <c r="AE30" s="84">
        <v>6.4</v>
      </c>
    </row>
    <row r="31" spans="1:31" s="18" customFormat="1" ht="19.95" customHeight="1" x14ac:dyDescent="0.3">
      <c r="A31" s="199"/>
      <c r="B31" s="188" t="s">
        <v>17</v>
      </c>
      <c r="C31" s="186"/>
      <c r="D31" s="186"/>
      <c r="E31" s="186"/>
      <c r="F31" s="187"/>
      <c r="G31" s="79">
        <v>3</v>
      </c>
      <c r="H31" s="188" t="s">
        <v>17</v>
      </c>
      <c r="I31" s="186"/>
      <c r="J31" s="186"/>
      <c r="K31" s="186"/>
      <c r="L31" s="187"/>
      <c r="M31" s="79">
        <v>3</v>
      </c>
      <c r="N31" s="188" t="s">
        <v>17</v>
      </c>
      <c r="O31" s="186"/>
      <c r="P31" s="186"/>
      <c r="Q31" s="186"/>
      <c r="R31" s="187"/>
      <c r="S31" s="79">
        <v>3</v>
      </c>
      <c r="T31" s="186" t="s">
        <v>17</v>
      </c>
      <c r="U31" s="186"/>
      <c r="V31" s="186"/>
      <c r="W31" s="186"/>
      <c r="X31" s="187"/>
      <c r="Y31" s="79">
        <v>3</v>
      </c>
      <c r="Z31" s="188" t="s">
        <v>17</v>
      </c>
      <c r="AA31" s="186"/>
      <c r="AB31" s="186"/>
      <c r="AC31" s="186"/>
      <c r="AD31" s="187"/>
      <c r="AE31" s="84">
        <v>3</v>
      </c>
    </row>
    <row r="32" spans="1:31" s="18" customFormat="1" ht="19.95" customHeight="1" x14ac:dyDescent="0.3">
      <c r="A32" s="199"/>
      <c r="B32" s="188" t="s">
        <v>16</v>
      </c>
      <c r="C32" s="186"/>
      <c r="D32" s="186"/>
      <c r="E32" s="186"/>
      <c r="F32" s="187"/>
      <c r="G32" s="79">
        <v>2.1</v>
      </c>
      <c r="H32" s="188" t="s">
        <v>16</v>
      </c>
      <c r="I32" s="186"/>
      <c r="J32" s="186"/>
      <c r="K32" s="186"/>
      <c r="L32" s="187"/>
      <c r="M32" s="79">
        <v>1.7</v>
      </c>
      <c r="N32" s="188" t="s">
        <v>16</v>
      </c>
      <c r="O32" s="186"/>
      <c r="P32" s="186"/>
      <c r="Q32" s="186"/>
      <c r="R32" s="187"/>
      <c r="S32" s="79">
        <v>1.9</v>
      </c>
      <c r="T32" s="186" t="s">
        <v>16</v>
      </c>
      <c r="U32" s="186"/>
      <c r="V32" s="186"/>
      <c r="W32" s="186"/>
      <c r="X32" s="187"/>
      <c r="Y32" s="79">
        <v>2</v>
      </c>
      <c r="Z32" s="188" t="s">
        <v>16</v>
      </c>
      <c r="AA32" s="186"/>
      <c r="AB32" s="186"/>
      <c r="AC32" s="186"/>
      <c r="AD32" s="187"/>
      <c r="AE32" s="84">
        <v>1.7</v>
      </c>
    </row>
    <row r="33" spans="1:41" s="18" customFormat="1" ht="19.95" customHeight="1" x14ac:dyDescent="0.3">
      <c r="A33" s="199"/>
      <c r="B33" s="188" t="s">
        <v>53</v>
      </c>
      <c r="C33" s="186"/>
      <c r="D33" s="186"/>
      <c r="E33" s="186"/>
      <c r="F33" s="187"/>
      <c r="G33" s="79">
        <v>0</v>
      </c>
      <c r="H33" s="188" t="s">
        <v>53</v>
      </c>
      <c r="I33" s="186"/>
      <c r="J33" s="186"/>
      <c r="K33" s="186"/>
      <c r="L33" s="187"/>
      <c r="M33" s="79">
        <v>0</v>
      </c>
      <c r="N33" s="188" t="s">
        <v>53</v>
      </c>
      <c r="O33" s="186"/>
      <c r="P33" s="186"/>
      <c r="Q33" s="186"/>
      <c r="R33" s="187"/>
      <c r="S33" s="79">
        <v>0</v>
      </c>
      <c r="T33" s="188" t="s">
        <v>53</v>
      </c>
      <c r="U33" s="186"/>
      <c r="V33" s="186"/>
      <c r="W33" s="186"/>
      <c r="X33" s="187"/>
      <c r="Y33" s="79">
        <v>0</v>
      </c>
      <c r="Z33" s="188" t="s">
        <v>53</v>
      </c>
      <c r="AA33" s="186"/>
      <c r="AB33" s="186"/>
      <c r="AC33" s="186"/>
      <c r="AD33" s="187"/>
      <c r="AE33" s="84">
        <v>0</v>
      </c>
    </row>
    <row r="34" spans="1:41" s="18" customFormat="1" ht="19.95" customHeight="1" x14ac:dyDescent="0.3">
      <c r="A34" s="199"/>
      <c r="B34" s="188" t="s">
        <v>15</v>
      </c>
      <c r="C34" s="186"/>
      <c r="D34" s="186"/>
      <c r="E34" s="186"/>
      <c r="F34" s="187"/>
      <c r="G34" s="79">
        <v>0</v>
      </c>
      <c r="H34" s="188" t="s">
        <v>15</v>
      </c>
      <c r="I34" s="186"/>
      <c r="J34" s="186"/>
      <c r="K34" s="186"/>
      <c r="L34" s="187"/>
      <c r="M34" s="79">
        <v>1</v>
      </c>
      <c r="N34" s="188" t="s">
        <v>15</v>
      </c>
      <c r="O34" s="186"/>
      <c r="P34" s="186"/>
      <c r="Q34" s="186"/>
      <c r="R34" s="187"/>
      <c r="S34" s="79">
        <v>0</v>
      </c>
      <c r="T34" s="186" t="s">
        <v>15</v>
      </c>
      <c r="U34" s="186"/>
      <c r="V34" s="186"/>
      <c r="W34" s="186"/>
      <c r="X34" s="187"/>
      <c r="Y34" s="79">
        <v>1</v>
      </c>
      <c r="Z34" s="188" t="s">
        <v>15</v>
      </c>
      <c r="AA34" s="186"/>
      <c r="AB34" s="186"/>
      <c r="AC34" s="186"/>
      <c r="AD34" s="187"/>
      <c r="AE34" s="84">
        <v>0</v>
      </c>
    </row>
    <row r="35" spans="1:41" s="18" customFormat="1" ht="19.95" customHeight="1" x14ac:dyDescent="0.3">
      <c r="A35" s="199"/>
      <c r="B35" s="188" t="s">
        <v>52</v>
      </c>
      <c r="C35" s="186"/>
      <c r="D35" s="186"/>
      <c r="E35" s="186"/>
      <c r="F35" s="187"/>
      <c r="G35" s="79">
        <v>2.7</v>
      </c>
      <c r="H35" s="188" t="s">
        <v>52</v>
      </c>
      <c r="I35" s="186"/>
      <c r="J35" s="186"/>
      <c r="K35" s="186"/>
      <c r="L35" s="187"/>
      <c r="M35" s="79">
        <v>2.7</v>
      </c>
      <c r="N35" s="188" t="s">
        <v>52</v>
      </c>
      <c r="O35" s="186"/>
      <c r="P35" s="186"/>
      <c r="Q35" s="186"/>
      <c r="R35" s="187"/>
      <c r="S35" s="79">
        <v>2.9</v>
      </c>
      <c r="T35" s="188" t="s">
        <v>52</v>
      </c>
      <c r="U35" s="186"/>
      <c r="V35" s="186"/>
      <c r="W35" s="186"/>
      <c r="X35" s="187"/>
      <c r="Y35" s="79">
        <v>2.8</v>
      </c>
      <c r="Z35" s="188" t="s">
        <v>52</v>
      </c>
      <c r="AA35" s="186"/>
      <c r="AB35" s="186"/>
      <c r="AC35" s="186"/>
      <c r="AD35" s="187"/>
      <c r="AE35" s="84">
        <v>2.6</v>
      </c>
    </row>
    <row r="36" spans="1:41" s="18" customFormat="1" ht="19.5" customHeight="1" x14ac:dyDescent="0.3">
      <c r="A36" s="199"/>
      <c r="B36" s="188" t="s">
        <v>14</v>
      </c>
      <c r="C36" s="186"/>
      <c r="D36" s="186"/>
      <c r="E36" s="186"/>
      <c r="F36" s="187"/>
      <c r="G36" s="80">
        <f>G30*68+G31*45+G32*25+G34*60+G35*75</f>
        <v>764</v>
      </c>
      <c r="H36" s="188" t="s">
        <v>14</v>
      </c>
      <c r="I36" s="186"/>
      <c r="J36" s="186"/>
      <c r="K36" s="186"/>
      <c r="L36" s="187"/>
      <c r="M36" s="80">
        <f>M30*68+M31*45+M32*25+M34*60+M35*75</f>
        <v>848</v>
      </c>
      <c r="N36" s="188" t="s">
        <v>14</v>
      </c>
      <c r="O36" s="186"/>
      <c r="P36" s="186"/>
      <c r="Q36" s="186"/>
      <c r="R36" s="187"/>
      <c r="S36" s="80">
        <f>S30*68+S31*45+S32*25+S34*60+S35*75</f>
        <v>774</v>
      </c>
      <c r="T36" s="186" t="s">
        <v>14</v>
      </c>
      <c r="U36" s="186"/>
      <c r="V36" s="186"/>
      <c r="W36" s="186"/>
      <c r="X36" s="187"/>
      <c r="Y36" s="80">
        <f>Y30*68+Y31*45+Y32*25+Y34*60+Y35*75</f>
        <v>876.6</v>
      </c>
      <c r="Z36" s="188" t="s">
        <v>14</v>
      </c>
      <c r="AA36" s="186"/>
      <c r="AB36" s="186"/>
      <c r="AC36" s="186"/>
      <c r="AD36" s="187"/>
      <c r="AE36" s="85">
        <f>AE30*68+AE31*45+AE32*25+AE34*60+AE35*75</f>
        <v>807.7</v>
      </c>
    </row>
    <row r="37" spans="1:41" s="18" customFormat="1" ht="26.25" customHeight="1" x14ac:dyDescent="0.3">
      <c r="A37" s="21" t="s">
        <v>13</v>
      </c>
      <c r="B37" s="99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31"/>
      <c r="Z37" s="36" t="s">
        <v>13</v>
      </c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 x14ac:dyDescent="0.3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Y38" s="27"/>
      <c r="Z38" s="27" t="s">
        <v>9</v>
      </c>
      <c r="AD38" s="27"/>
      <c r="AE38" s="27"/>
    </row>
  </sheetData>
  <mergeCells count="76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5:A7"/>
    <mergeCell ref="B5:B7"/>
    <mergeCell ref="T5:T7"/>
    <mergeCell ref="Z5:Z7"/>
    <mergeCell ref="N5:N7"/>
    <mergeCell ref="H5:H14"/>
    <mergeCell ref="T8:T14"/>
    <mergeCell ref="Z8:Z14"/>
    <mergeCell ref="A8:A14"/>
    <mergeCell ref="B8:B14"/>
    <mergeCell ref="N8:N14"/>
    <mergeCell ref="A15:A20"/>
    <mergeCell ref="B15:B20"/>
    <mergeCell ref="H15:H20"/>
    <mergeCell ref="T15:T20"/>
    <mergeCell ref="Z15:Z20"/>
    <mergeCell ref="N15:N20"/>
    <mergeCell ref="Z25:Z27"/>
    <mergeCell ref="A21:A24"/>
    <mergeCell ref="B21:B24"/>
    <mergeCell ref="Z21:Z24"/>
    <mergeCell ref="A25:A27"/>
    <mergeCell ref="B25:B27"/>
    <mergeCell ref="N21:N24"/>
    <mergeCell ref="N25:N27"/>
    <mergeCell ref="T21:T23"/>
    <mergeCell ref="T24:T27"/>
    <mergeCell ref="H21:H27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topLeftCell="G1" zoomScale="75" zoomScaleNormal="75" workbookViewId="0">
      <selection activeCell="AE36" sqref="AE36"/>
    </sheetView>
  </sheetViews>
  <sheetFormatPr defaultColWidth="9" defaultRowHeight="13.8" x14ac:dyDescent="0.3"/>
  <cols>
    <col min="1" max="31" width="7.77734375" style="12" customWidth="1"/>
    <col min="32" max="37" width="8" style="2" customWidth="1"/>
    <col min="38" max="16384" width="9" style="2"/>
  </cols>
  <sheetData>
    <row r="1" spans="1:37" ht="24.6" x14ac:dyDescent="0.3">
      <c r="A1" s="215" t="s">
        <v>229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1"/>
      <c r="AE1" s="1"/>
    </row>
    <row r="2" spans="1:37" ht="21" x14ac:dyDescent="0.3">
      <c r="A2" s="55" t="s">
        <v>232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47</v>
      </c>
      <c r="P2" s="3"/>
      <c r="Q2" s="3"/>
      <c r="R2" s="3"/>
      <c r="S2" s="3"/>
      <c r="T2" s="3"/>
      <c r="U2" s="217" t="s">
        <v>48</v>
      </c>
      <c r="V2" s="217"/>
      <c r="W2" s="217"/>
      <c r="X2" s="217"/>
      <c r="Y2" s="217"/>
      <c r="Z2" s="217"/>
      <c r="AA2" s="217"/>
      <c r="AB2" s="217"/>
      <c r="AC2" s="217"/>
      <c r="AD2" s="217"/>
      <c r="AE2" s="4"/>
    </row>
    <row r="3" spans="1:37" ht="16.2" x14ac:dyDescent="0.3">
      <c r="A3" s="37" t="s">
        <v>22</v>
      </c>
      <c r="B3" s="218">
        <f>萬新葷菜單!A10</f>
        <v>45089</v>
      </c>
      <c r="C3" s="219"/>
      <c r="D3" s="219"/>
      <c r="E3" s="220">
        <f>K3-1</f>
        <v>45089</v>
      </c>
      <c r="F3" s="220"/>
      <c r="G3" s="221"/>
      <c r="H3" s="222">
        <f>萬新葷菜單!A11</f>
        <v>45090</v>
      </c>
      <c r="I3" s="219"/>
      <c r="J3" s="219"/>
      <c r="K3" s="223">
        <f>H3</f>
        <v>45090</v>
      </c>
      <c r="L3" s="223"/>
      <c r="M3" s="224"/>
      <c r="N3" s="222">
        <f>萬新葷菜單!A12</f>
        <v>45091</v>
      </c>
      <c r="O3" s="219"/>
      <c r="P3" s="219"/>
      <c r="Q3" s="223">
        <f>N3</f>
        <v>45091</v>
      </c>
      <c r="R3" s="223"/>
      <c r="S3" s="224"/>
      <c r="T3" s="219">
        <f>萬新葷菜單!A13</f>
        <v>45092</v>
      </c>
      <c r="U3" s="219"/>
      <c r="V3" s="219"/>
      <c r="W3" s="223">
        <f>T3</f>
        <v>45092</v>
      </c>
      <c r="X3" s="223"/>
      <c r="Y3" s="224"/>
      <c r="Z3" s="222">
        <f>萬新葷菜單!A14</f>
        <v>45093</v>
      </c>
      <c r="AA3" s="219"/>
      <c r="AB3" s="219"/>
      <c r="AC3" s="257">
        <f>Z3</f>
        <v>45093</v>
      </c>
      <c r="AD3" s="257"/>
      <c r="AE3" s="224"/>
      <c r="AF3" s="219">
        <f>萬新葷菜單!A15</f>
        <v>45094</v>
      </c>
      <c r="AG3" s="219"/>
      <c r="AH3" s="219"/>
      <c r="AI3" s="223">
        <f>AF3</f>
        <v>45094</v>
      </c>
      <c r="AJ3" s="223"/>
      <c r="AK3" s="225"/>
    </row>
    <row r="4" spans="1:37" s="9" customFormat="1" ht="16.2" x14ac:dyDescent="0.3">
      <c r="A4" s="38" t="s">
        <v>23</v>
      </c>
      <c r="B4" s="87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9" t="s">
        <v>40</v>
      </c>
      <c r="H4" s="33" t="s">
        <v>29</v>
      </c>
      <c r="I4" s="62" t="s">
        <v>25</v>
      </c>
      <c r="J4" s="7" t="s">
        <v>26</v>
      </c>
      <c r="K4" s="44" t="s">
        <v>27</v>
      </c>
      <c r="L4" s="95" t="s">
        <v>28</v>
      </c>
      <c r="M4" s="39" t="s">
        <v>41</v>
      </c>
      <c r="N4" s="33" t="s">
        <v>29</v>
      </c>
      <c r="O4" s="6" t="s">
        <v>25</v>
      </c>
      <c r="P4" s="7" t="s">
        <v>26</v>
      </c>
      <c r="Q4" s="44" t="s">
        <v>27</v>
      </c>
      <c r="R4" s="44" t="s">
        <v>30</v>
      </c>
      <c r="S4" s="93" t="s">
        <v>41</v>
      </c>
      <c r="T4" s="30" t="s">
        <v>29</v>
      </c>
      <c r="U4" s="6" t="s">
        <v>25</v>
      </c>
      <c r="V4" s="7" t="s">
        <v>26</v>
      </c>
      <c r="W4" s="44" t="s">
        <v>27</v>
      </c>
      <c r="X4" s="44" t="s">
        <v>30</v>
      </c>
      <c r="Y4" s="39" t="s">
        <v>41</v>
      </c>
      <c r="Z4" s="33" t="s">
        <v>29</v>
      </c>
      <c r="AA4" s="6" t="s">
        <v>25</v>
      </c>
      <c r="AB4" s="7" t="s">
        <v>26</v>
      </c>
      <c r="AC4" s="44" t="s">
        <v>27</v>
      </c>
      <c r="AD4" s="44" t="s">
        <v>30</v>
      </c>
      <c r="AE4" s="128" t="s">
        <v>42</v>
      </c>
      <c r="AF4" s="30" t="s">
        <v>29</v>
      </c>
      <c r="AG4" s="62" t="s">
        <v>25</v>
      </c>
      <c r="AH4" s="119" t="s">
        <v>26</v>
      </c>
      <c r="AI4" s="44" t="s">
        <v>27</v>
      </c>
      <c r="AJ4" s="44" t="s">
        <v>30</v>
      </c>
      <c r="AK4" s="94" t="s">
        <v>38</v>
      </c>
    </row>
    <row r="5" spans="1:37" s="9" customFormat="1" ht="16.2" customHeight="1" x14ac:dyDescent="0.3">
      <c r="A5" s="214" t="s">
        <v>35</v>
      </c>
      <c r="B5" s="249" t="str">
        <f>萬新葷菜單!C10</f>
        <v>白米飯</v>
      </c>
      <c r="C5" s="51" t="s">
        <v>119</v>
      </c>
      <c r="D5" s="100">
        <v>110</v>
      </c>
      <c r="E5" s="142">
        <f t="shared" ref="E5" si="0">D5*370/1000</f>
        <v>40.700000000000003</v>
      </c>
      <c r="F5" s="121" t="s">
        <v>197</v>
      </c>
      <c r="G5" s="43"/>
      <c r="H5" s="230" t="str">
        <f>萬新葷菜單!D11</f>
        <v>麵 疙 瘩</v>
      </c>
      <c r="I5" s="64" t="s">
        <v>163</v>
      </c>
      <c r="J5" s="100">
        <v>145</v>
      </c>
      <c r="K5" s="142">
        <f t="shared" ref="K5:K13" si="1">J5*370/1000</f>
        <v>53.65</v>
      </c>
      <c r="L5" s="121" t="s">
        <v>197</v>
      </c>
      <c r="M5" s="43"/>
      <c r="N5" s="237" t="str">
        <f>萬新葷菜單!C12</f>
        <v>小米飯</v>
      </c>
      <c r="O5" s="45" t="s">
        <v>119</v>
      </c>
      <c r="P5" s="100">
        <v>93</v>
      </c>
      <c r="Q5" s="142">
        <f t="shared" ref="Q5:Q9" si="2">P5*370/1000</f>
        <v>34.409999999999997</v>
      </c>
      <c r="R5" s="121" t="s">
        <v>197</v>
      </c>
      <c r="S5" s="43"/>
      <c r="T5" s="258" t="str">
        <f>萬新葷菜單!C13</f>
        <v>薏仁米飯</v>
      </c>
      <c r="U5" s="45" t="s">
        <v>119</v>
      </c>
      <c r="V5" s="100">
        <v>93</v>
      </c>
      <c r="W5" s="142">
        <f t="shared" ref="W5:W6" si="3">V5*370/1000</f>
        <v>34.409999999999997</v>
      </c>
      <c r="X5" s="121" t="s">
        <v>197</v>
      </c>
      <c r="Y5" s="42"/>
      <c r="Z5" s="230" t="str">
        <f>萬新葷菜單!D14</f>
        <v>義大利肉醬麵</v>
      </c>
      <c r="AA5" s="147" t="s">
        <v>181</v>
      </c>
      <c r="AB5" s="100">
        <v>165</v>
      </c>
      <c r="AC5" s="142">
        <f t="shared" ref="AC5:AC8" si="4">AB5*370/1000</f>
        <v>61.05</v>
      </c>
      <c r="AD5" s="121" t="s">
        <v>197</v>
      </c>
      <c r="AE5" s="129"/>
      <c r="AF5" s="253" t="str">
        <f>萬新葷菜單!C15</f>
        <v>芝麻米飯</v>
      </c>
      <c r="AG5" s="64" t="s">
        <v>119</v>
      </c>
      <c r="AH5" s="100">
        <v>110</v>
      </c>
      <c r="AI5" s="142">
        <f t="shared" ref="AI5" si="5">AH5*370/1000</f>
        <v>40.700000000000003</v>
      </c>
      <c r="AJ5" s="121" t="s">
        <v>197</v>
      </c>
      <c r="AK5" s="8"/>
    </row>
    <row r="6" spans="1:37" s="9" customFormat="1" ht="16.2" x14ac:dyDescent="0.3">
      <c r="A6" s="201"/>
      <c r="B6" s="234"/>
      <c r="C6" s="51"/>
      <c r="D6" s="100"/>
      <c r="E6" s="100"/>
      <c r="F6" s="100"/>
      <c r="G6" s="43"/>
      <c r="H6" s="231"/>
      <c r="I6" s="64" t="s">
        <v>134</v>
      </c>
      <c r="J6" s="100">
        <v>40</v>
      </c>
      <c r="K6" s="142">
        <f t="shared" si="1"/>
        <v>14.8</v>
      </c>
      <c r="L6" s="120" t="s">
        <v>196</v>
      </c>
      <c r="M6" s="43"/>
      <c r="N6" s="238"/>
      <c r="O6" s="45" t="s">
        <v>165</v>
      </c>
      <c r="P6" s="100">
        <v>17</v>
      </c>
      <c r="Q6" s="142">
        <f t="shared" si="2"/>
        <v>6.29</v>
      </c>
      <c r="R6" s="121" t="s">
        <v>197</v>
      </c>
      <c r="S6" s="43"/>
      <c r="T6" s="259"/>
      <c r="U6" s="45" t="s">
        <v>155</v>
      </c>
      <c r="V6" s="100">
        <v>17</v>
      </c>
      <c r="W6" s="142">
        <f t="shared" si="3"/>
        <v>6.29</v>
      </c>
      <c r="X6" s="121" t="s">
        <v>197</v>
      </c>
      <c r="Y6" s="42"/>
      <c r="Z6" s="231"/>
      <c r="AA6" s="147" t="s">
        <v>186</v>
      </c>
      <c r="AB6" s="100">
        <v>55</v>
      </c>
      <c r="AC6" s="142">
        <f t="shared" si="4"/>
        <v>20.350000000000001</v>
      </c>
      <c r="AD6" s="120" t="s">
        <v>196</v>
      </c>
      <c r="AE6" s="129"/>
      <c r="AF6" s="254"/>
      <c r="AG6" s="64" t="s">
        <v>120</v>
      </c>
      <c r="AH6" s="100">
        <v>1</v>
      </c>
      <c r="AI6" s="100">
        <v>1</v>
      </c>
      <c r="AJ6" s="121" t="s">
        <v>197</v>
      </c>
      <c r="AK6" s="8"/>
    </row>
    <row r="7" spans="1:37" s="9" customFormat="1" ht="16.2" x14ac:dyDescent="0.3">
      <c r="A7" s="202"/>
      <c r="B7" s="235"/>
      <c r="C7" s="51"/>
      <c r="D7" s="100"/>
      <c r="E7" s="100"/>
      <c r="F7" s="100"/>
      <c r="G7" s="43"/>
      <c r="H7" s="231"/>
      <c r="I7" s="64" t="s">
        <v>201</v>
      </c>
      <c r="J7" s="100">
        <v>1</v>
      </c>
      <c r="K7" s="142">
        <f t="shared" si="1"/>
        <v>0.37</v>
      </c>
      <c r="L7" s="121" t="s">
        <v>197</v>
      </c>
      <c r="M7" s="43"/>
      <c r="N7" s="239"/>
      <c r="O7" s="45"/>
      <c r="P7" s="100"/>
      <c r="Q7" s="100"/>
      <c r="R7" s="100"/>
      <c r="S7" s="43"/>
      <c r="T7" s="260"/>
      <c r="U7" s="45"/>
      <c r="V7" s="100"/>
      <c r="W7" s="100"/>
      <c r="X7" s="100"/>
      <c r="Y7" s="42"/>
      <c r="Z7" s="231"/>
      <c r="AA7" s="147" t="s">
        <v>122</v>
      </c>
      <c r="AB7" s="100">
        <v>35</v>
      </c>
      <c r="AC7" s="142">
        <f t="shared" si="4"/>
        <v>12.95</v>
      </c>
      <c r="AD7" s="120" t="s">
        <v>196</v>
      </c>
      <c r="AE7" s="129"/>
      <c r="AF7" s="255"/>
      <c r="AG7" s="64"/>
      <c r="AH7" s="100"/>
      <c r="AI7" s="100"/>
      <c r="AJ7" s="100"/>
      <c r="AK7" s="8"/>
    </row>
    <row r="8" spans="1:37" s="12" customFormat="1" ht="16.5" customHeight="1" x14ac:dyDescent="0.3">
      <c r="A8" s="214" t="s">
        <v>34</v>
      </c>
      <c r="B8" s="233" t="str">
        <f>萬新葷菜單!D10</f>
        <v>糖醋排骨</v>
      </c>
      <c r="C8" s="51" t="s">
        <v>157</v>
      </c>
      <c r="D8" s="100">
        <v>70</v>
      </c>
      <c r="E8" s="142">
        <f t="shared" ref="E8:E11" si="6">D8*370/1000</f>
        <v>25.9</v>
      </c>
      <c r="F8" s="120" t="s">
        <v>196</v>
      </c>
      <c r="G8" s="56"/>
      <c r="H8" s="231"/>
      <c r="I8" s="64" t="s">
        <v>136</v>
      </c>
      <c r="J8" s="100">
        <v>1</v>
      </c>
      <c r="K8" s="142">
        <f t="shared" si="1"/>
        <v>0.37</v>
      </c>
      <c r="L8" s="121" t="s">
        <v>197</v>
      </c>
      <c r="M8" s="53"/>
      <c r="N8" s="238" t="str">
        <f>萬新葷菜單!D12</f>
        <v>蔥 爆 雞</v>
      </c>
      <c r="O8" s="45" t="s">
        <v>128</v>
      </c>
      <c r="P8" s="100">
        <v>70</v>
      </c>
      <c r="Q8" s="142">
        <f t="shared" si="2"/>
        <v>25.9</v>
      </c>
      <c r="R8" s="120" t="s">
        <v>196</v>
      </c>
      <c r="S8" s="48"/>
      <c r="T8" s="258" t="str">
        <f>萬新葷菜單!D13</f>
        <v>椒鹽魚丁</v>
      </c>
      <c r="U8" s="45" t="s">
        <v>168</v>
      </c>
      <c r="V8" s="100">
        <v>140</v>
      </c>
      <c r="W8" s="142">
        <f t="shared" ref="W8:W9" si="7">V8*370/1000</f>
        <v>51.8</v>
      </c>
      <c r="X8" s="121" t="s">
        <v>199</v>
      </c>
      <c r="Y8" s="49"/>
      <c r="Z8" s="231"/>
      <c r="AA8" s="147" t="s">
        <v>125</v>
      </c>
      <c r="AB8" s="100">
        <v>10</v>
      </c>
      <c r="AC8" s="142">
        <f t="shared" si="4"/>
        <v>3.7</v>
      </c>
      <c r="AD8" s="121" t="s">
        <v>197</v>
      </c>
      <c r="AE8" s="58"/>
      <c r="AF8" s="253" t="str">
        <f>萬新葷菜單!D15</f>
        <v>蠔油豬柳</v>
      </c>
      <c r="AG8" s="45" t="s">
        <v>172</v>
      </c>
      <c r="AH8" s="100">
        <v>90</v>
      </c>
      <c r="AI8" s="142">
        <f t="shared" ref="AI8:AI10" si="8">AH8*370/1000</f>
        <v>33.299999999999997</v>
      </c>
      <c r="AJ8" s="120" t="s">
        <v>196</v>
      </c>
      <c r="AK8" s="40"/>
    </row>
    <row r="9" spans="1:37" s="12" customFormat="1" ht="16.2" x14ac:dyDescent="0.3">
      <c r="A9" s="201"/>
      <c r="B9" s="234"/>
      <c r="C9" s="51" t="s">
        <v>133</v>
      </c>
      <c r="D9" s="100">
        <v>35</v>
      </c>
      <c r="E9" s="142">
        <f t="shared" si="6"/>
        <v>12.95</v>
      </c>
      <c r="F9" s="120" t="s">
        <v>196</v>
      </c>
      <c r="G9" s="56"/>
      <c r="H9" s="231"/>
      <c r="I9" s="64" t="s">
        <v>125</v>
      </c>
      <c r="J9" s="100">
        <v>10</v>
      </c>
      <c r="K9" s="142">
        <f t="shared" si="1"/>
        <v>3.7</v>
      </c>
      <c r="L9" s="121" t="s">
        <v>197</v>
      </c>
      <c r="M9" s="50"/>
      <c r="N9" s="238"/>
      <c r="O9" s="45" t="s">
        <v>122</v>
      </c>
      <c r="P9" s="100">
        <v>40</v>
      </c>
      <c r="Q9" s="142">
        <f t="shared" si="2"/>
        <v>14.8</v>
      </c>
      <c r="R9" s="121" t="s">
        <v>197</v>
      </c>
      <c r="S9" s="48"/>
      <c r="T9" s="259"/>
      <c r="U9" s="45" t="s">
        <v>124</v>
      </c>
      <c r="V9" s="100">
        <v>20</v>
      </c>
      <c r="W9" s="142">
        <f t="shared" si="7"/>
        <v>7.4</v>
      </c>
      <c r="X9" s="121" t="s">
        <v>197</v>
      </c>
      <c r="Y9" s="49"/>
      <c r="Z9" s="231"/>
      <c r="AA9" s="147"/>
      <c r="AB9" s="100"/>
      <c r="AC9" s="142"/>
      <c r="AD9" s="120"/>
      <c r="AE9" s="58"/>
      <c r="AF9" s="254"/>
      <c r="AG9" s="45" t="s">
        <v>173</v>
      </c>
      <c r="AH9" s="100">
        <v>20</v>
      </c>
      <c r="AI9" s="142">
        <f t="shared" si="8"/>
        <v>7.4</v>
      </c>
      <c r="AJ9" s="121" t="s">
        <v>197</v>
      </c>
      <c r="AK9" s="40"/>
    </row>
    <row r="10" spans="1:37" s="12" customFormat="1" ht="16.2" x14ac:dyDescent="0.3">
      <c r="A10" s="201"/>
      <c r="B10" s="234"/>
      <c r="C10" s="51" t="s">
        <v>122</v>
      </c>
      <c r="D10" s="100">
        <v>20</v>
      </c>
      <c r="E10" s="142">
        <f t="shared" si="6"/>
        <v>7.4</v>
      </c>
      <c r="F10" s="121" t="s">
        <v>197</v>
      </c>
      <c r="G10" s="56"/>
      <c r="H10" s="231"/>
      <c r="I10" s="64" t="s">
        <v>129</v>
      </c>
      <c r="J10" s="100">
        <v>60</v>
      </c>
      <c r="K10" s="142">
        <f t="shared" si="1"/>
        <v>22.2</v>
      </c>
      <c r="L10" s="121" t="s">
        <v>197</v>
      </c>
      <c r="M10" s="50"/>
      <c r="N10" s="238"/>
      <c r="O10" s="45"/>
      <c r="P10" s="100"/>
      <c r="Q10" s="100"/>
      <c r="R10" s="100"/>
      <c r="S10" s="48"/>
      <c r="T10" s="259"/>
      <c r="U10" s="45"/>
      <c r="V10" s="100"/>
      <c r="W10" s="100"/>
      <c r="X10" s="100"/>
      <c r="Y10" s="49"/>
      <c r="Z10" s="231"/>
      <c r="AA10" s="147"/>
      <c r="AB10" s="100"/>
      <c r="AC10" s="142"/>
      <c r="AD10" s="120"/>
      <c r="AE10" s="58"/>
      <c r="AF10" s="254"/>
      <c r="AG10" s="45" t="s">
        <v>125</v>
      </c>
      <c r="AH10" s="100">
        <v>10</v>
      </c>
      <c r="AI10" s="142">
        <f t="shared" si="8"/>
        <v>3.7</v>
      </c>
      <c r="AJ10" s="121" t="s">
        <v>197</v>
      </c>
      <c r="AK10" s="40"/>
    </row>
    <row r="11" spans="1:37" s="12" customFormat="1" ht="16.2" x14ac:dyDescent="0.3">
      <c r="A11" s="201"/>
      <c r="B11" s="234"/>
      <c r="C11" s="51" t="s">
        <v>125</v>
      </c>
      <c r="D11" s="100">
        <v>10</v>
      </c>
      <c r="E11" s="142">
        <f t="shared" si="6"/>
        <v>3.7</v>
      </c>
      <c r="F11" s="121" t="s">
        <v>197</v>
      </c>
      <c r="G11" s="56"/>
      <c r="H11" s="231"/>
      <c r="I11" s="64" t="s">
        <v>154</v>
      </c>
      <c r="J11" s="100">
        <v>25</v>
      </c>
      <c r="K11" s="142">
        <f t="shared" si="1"/>
        <v>9.25</v>
      </c>
      <c r="L11" s="121" t="s">
        <v>199</v>
      </c>
      <c r="M11" s="50"/>
      <c r="N11" s="238"/>
      <c r="O11" s="45"/>
      <c r="P11" s="100"/>
      <c r="Q11" s="100"/>
      <c r="R11" s="100"/>
      <c r="S11" s="50"/>
      <c r="T11" s="259"/>
      <c r="U11" s="45"/>
      <c r="V11" s="100"/>
      <c r="W11" s="100"/>
      <c r="X11" s="100"/>
      <c r="Y11" s="49"/>
      <c r="Z11" s="231"/>
      <c r="AA11" s="147"/>
      <c r="AB11" s="100"/>
      <c r="AC11" s="142"/>
      <c r="AD11" s="121"/>
      <c r="AE11" s="58"/>
      <c r="AF11" s="254"/>
      <c r="AG11" s="45"/>
      <c r="AH11" s="100"/>
      <c r="AI11" s="100"/>
      <c r="AJ11" s="100"/>
      <c r="AK11" s="40"/>
    </row>
    <row r="12" spans="1:37" s="12" customFormat="1" ht="16.2" x14ac:dyDescent="0.3">
      <c r="A12" s="201"/>
      <c r="B12" s="234"/>
      <c r="C12" s="51"/>
      <c r="D12" s="100"/>
      <c r="E12" s="100"/>
      <c r="F12" s="100"/>
      <c r="G12" s="57"/>
      <c r="H12" s="231"/>
      <c r="I12" s="64" t="s">
        <v>152</v>
      </c>
      <c r="J12" s="100">
        <v>5</v>
      </c>
      <c r="K12" s="142">
        <f t="shared" si="1"/>
        <v>1.85</v>
      </c>
      <c r="L12" s="121" t="s">
        <v>199</v>
      </c>
      <c r="M12" s="50"/>
      <c r="N12" s="238"/>
      <c r="O12" s="45"/>
      <c r="P12" s="100"/>
      <c r="Q12" s="100"/>
      <c r="R12" s="100"/>
      <c r="S12" s="50"/>
      <c r="T12" s="259"/>
      <c r="U12" s="45"/>
      <c r="V12" s="100"/>
      <c r="W12" s="100"/>
      <c r="X12" s="100"/>
      <c r="Y12" s="49"/>
      <c r="Z12" s="231"/>
      <c r="AA12" s="45"/>
      <c r="AB12" s="100"/>
      <c r="AC12" s="100"/>
      <c r="AD12" s="100"/>
      <c r="AE12" s="58"/>
      <c r="AF12" s="254"/>
      <c r="AG12" s="45"/>
      <c r="AH12" s="100"/>
      <c r="AI12" s="100"/>
      <c r="AJ12" s="100"/>
      <c r="AK12" s="40"/>
    </row>
    <row r="13" spans="1:37" s="12" customFormat="1" ht="15.75" customHeight="1" x14ac:dyDescent="0.3">
      <c r="A13" s="201"/>
      <c r="B13" s="234"/>
      <c r="C13" s="51"/>
      <c r="D13" s="100"/>
      <c r="E13" s="100"/>
      <c r="F13" s="100"/>
      <c r="G13" s="57"/>
      <c r="H13" s="231"/>
      <c r="I13" s="64" t="s">
        <v>122</v>
      </c>
      <c r="J13" s="100">
        <v>25</v>
      </c>
      <c r="K13" s="142">
        <f t="shared" si="1"/>
        <v>9.25</v>
      </c>
      <c r="L13" s="121" t="s">
        <v>197</v>
      </c>
      <c r="M13" s="50"/>
      <c r="N13" s="238"/>
      <c r="O13" s="45"/>
      <c r="P13" s="100"/>
      <c r="Q13" s="100"/>
      <c r="R13" s="100"/>
      <c r="S13" s="50"/>
      <c r="T13" s="259"/>
      <c r="U13" s="45"/>
      <c r="V13" s="100"/>
      <c r="W13" s="100"/>
      <c r="X13" s="100"/>
      <c r="Y13" s="49"/>
      <c r="Z13" s="231"/>
      <c r="AA13" s="45"/>
      <c r="AB13" s="100"/>
      <c r="AC13" s="100"/>
      <c r="AD13" s="100"/>
      <c r="AE13" s="58"/>
      <c r="AF13" s="254"/>
      <c r="AG13" s="116"/>
      <c r="AH13" s="100"/>
      <c r="AI13" s="100"/>
      <c r="AJ13" s="100"/>
      <c r="AK13" s="40"/>
    </row>
    <row r="14" spans="1:37" s="12" customFormat="1" ht="16.2" x14ac:dyDescent="0.3">
      <c r="A14" s="202"/>
      <c r="B14" s="235"/>
      <c r="C14" s="51"/>
      <c r="D14" s="100"/>
      <c r="E14" s="100"/>
      <c r="F14" s="100"/>
      <c r="G14" s="57"/>
      <c r="H14" s="232"/>
      <c r="I14" s="64"/>
      <c r="J14" s="100"/>
      <c r="K14" s="100"/>
      <c r="L14" s="100"/>
      <c r="M14" s="50"/>
      <c r="N14" s="248"/>
      <c r="O14" s="45"/>
      <c r="P14" s="100"/>
      <c r="Q14" s="100"/>
      <c r="R14" s="100"/>
      <c r="S14" s="50"/>
      <c r="T14" s="260"/>
      <c r="U14" s="45"/>
      <c r="V14" s="100"/>
      <c r="W14" s="100"/>
      <c r="X14" s="100"/>
      <c r="Y14" s="49"/>
      <c r="Z14" s="232"/>
      <c r="AA14" s="45"/>
      <c r="AB14" s="100"/>
      <c r="AC14" s="100"/>
      <c r="AD14" s="100"/>
      <c r="AE14" s="58"/>
      <c r="AF14" s="255"/>
      <c r="AG14" s="116"/>
      <c r="AH14" s="100"/>
      <c r="AI14" s="100"/>
      <c r="AJ14" s="100"/>
      <c r="AK14" s="40"/>
    </row>
    <row r="15" spans="1:37" s="12" customFormat="1" ht="15.75" customHeight="1" x14ac:dyDescent="0.3">
      <c r="A15" s="200" t="s">
        <v>31</v>
      </c>
      <c r="B15" s="233" t="str">
        <f>萬新葷菜單!E10</f>
        <v>鹹水鮮蔬</v>
      </c>
      <c r="C15" s="51" t="s">
        <v>158</v>
      </c>
      <c r="D15" s="100">
        <v>20</v>
      </c>
      <c r="E15" s="142">
        <f t="shared" ref="E15:E19" si="9">D15*370/1000</f>
        <v>7.4</v>
      </c>
      <c r="F15" s="121" t="s">
        <v>197</v>
      </c>
      <c r="G15" s="57"/>
      <c r="H15" s="245" t="str">
        <f>萬新葷菜單!E11</f>
        <v>塔香滷三節翅×1</v>
      </c>
      <c r="I15" s="63" t="s">
        <v>164</v>
      </c>
      <c r="J15" s="100">
        <v>85</v>
      </c>
      <c r="K15" s="142">
        <f t="shared" ref="K15" si="10">J15*370/1000</f>
        <v>31.45</v>
      </c>
      <c r="L15" s="120" t="s">
        <v>196</v>
      </c>
      <c r="M15" s="50"/>
      <c r="N15" s="230" t="str">
        <f>萬新葷菜單!E12</f>
        <v>咖哩肉末</v>
      </c>
      <c r="O15" s="45" t="s">
        <v>124</v>
      </c>
      <c r="P15" s="100">
        <v>30</v>
      </c>
      <c r="Q15" s="142">
        <f t="shared" ref="Q15:Q18" si="11">P15*370/1000</f>
        <v>11.1</v>
      </c>
      <c r="R15" s="121" t="s">
        <v>197</v>
      </c>
      <c r="S15" s="50"/>
      <c r="T15" s="253" t="str">
        <f>萬新葷菜單!E13</f>
        <v>黃瓜肉片</v>
      </c>
      <c r="U15" s="45" t="s">
        <v>121</v>
      </c>
      <c r="V15" s="100">
        <v>20</v>
      </c>
      <c r="W15" s="142">
        <f t="shared" ref="W15:W17" si="12">V15*370/1000</f>
        <v>7.4</v>
      </c>
      <c r="X15" s="120" t="s">
        <v>196</v>
      </c>
      <c r="Y15" s="49"/>
      <c r="Z15" s="230" t="str">
        <f>萬新葷菜單!E14</f>
        <v>魷魚丸×2</v>
      </c>
      <c r="AA15" s="45" t="s">
        <v>245</v>
      </c>
      <c r="AB15" s="100">
        <v>50</v>
      </c>
      <c r="AC15" s="142">
        <f t="shared" ref="AC15" si="13">AB15*370/1000</f>
        <v>18.5</v>
      </c>
      <c r="AD15" s="120" t="s">
        <v>196</v>
      </c>
      <c r="AE15" s="58"/>
      <c r="AF15" s="253" t="str">
        <f>萬新葷菜單!E15</f>
        <v>越式寬粉</v>
      </c>
      <c r="AG15" s="64" t="s">
        <v>174</v>
      </c>
      <c r="AH15" s="100">
        <v>14</v>
      </c>
      <c r="AI15" s="142">
        <f t="shared" ref="AI15:AI17" si="14">AH15*370/1000</f>
        <v>5.18</v>
      </c>
      <c r="AJ15" s="121" t="s">
        <v>197</v>
      </c>
      <c r="AK15" s="40"/>
    </row>
    <row r="16" spans="1:37" s="12" customFormat="1" ht="16.5" customHeight="1" x14ac:dyDescent="0.3">
      <c r="A16" s="201"/>
      <c r="B16" s="234"/>
      <c r="C16" s="51" t="s">
        <v>159</v>
      </c>
      <c r="D16" s="100">
        <v>10</v>
      </c>
      <c r="E16" s="142">
        <f t="shared" si="9"/>
        <v>3.7</v>
      </c>
      <c r="F16" s="100" t="s">
        <v>203</v>
      </c>
      <c r="G16" s="58"/>
      <c r="H16" s="246"/>
      <c r="I16" s="51"/>
      <c r="J16" s="100"/>
      <c r="K16" s="100"/>
      <c r="L16" s="100"/>
      <c r="M16" s="50"/>
      <c r="N16" s="231"/>
      <c r="O16" s="45" t="s">
        <v>125</v>
      </c>
      <c r="P16" s="100">
        <v>15</v>
      </c>
      <c r="Q16" s="142">
        <f t="shared" si="11"/>
        <v>5.55</v>
      </c>
      <c r="R16" s="121" t="s">
        <v>197</v>
      </c>
      <c r="S16" s="50"/>
      <c r="T16" s="254"/>
      <c r="U16" s="45" t="s">
        <v>149</v>
      </c>
      <c r="V16" s="100">
        <v>90</v>
      </c>
      <c r="W16" s="142">
        <f t="shared" si="12"/>
        <v>33.299999999999997</v>
      </c>
      <c r="X16" s="122" t="s">
        <v>198</v>
      </c>
      <c r="Y16" s="47"/>
      <c r="Z16" s="231"/>
      <c r="AA16" s="45"/>
      <c r="AB16" s="100"/>
      <c r="AC16" s="142"/>
      <c r="AD16" s="121"/>
      <c r="AE16" s="56"/>
      <c r="AF16" s="254"/>
      <c r="AG16" s="64" t="s">
        <v>175</v>
      </c>
      <c r="AH16" s="100">
        <v>10</v>
      </c>
      <c r="AI16" s="142">
        <f t="shared" si="14"/>
        <v>3.7</v>
      </c>
      <c r="AJ16" s="121" t="s">
        <v>199</v>
      </c>
      <c r="AK16" s="41"/>
    </row>
    <row r="17" spans="1:37" s="12" customFormat="1" ht="16.2" x14ac:dyDescent="0.3">
      <c r="A17" s="201"/>
      <c r="B17" s="234"/>
      <c r="C17" s="51" t="s">
        <v>160</v>
      </c>
      <c r="D17" s="100">
        <v>5</v>
      </c>
      <c r="E17" s="142">
        <f t="shared" si="9"/>
        <v>1.85</v>
      </c>
      <c r="F17" s="121" t="s">
        <v>199</v>
      </c>
      <c r="G17" s="59"/>
      <c r="H17" s="246"/>
      <c r="I17" s="51"/>
      <c r="J17" s="100"/>
      <c r="K17" s="100"/>
      <c r="L17" s="100"/>
      <c r="M17" s="50"/>
      <c r="N17" s="231"/>
      <c r="O17" s="45" t="s">
        <v>166</v>
      </c>
      <c r="P17" s="100">
        <v>35</v>
      </c>
      <c r="Q17" s="142">
        <f t="shared" si="11"/>
        <v>12.95</v>
      </c>
      <c r="R17" s="120" t="s">
        <v>196</v>
      </c>
      <c r="S17" s="50"/>
      <c r="T17" s="254"/>
      <c r="U17" s="45" t="s">
        <v>125</v>
      </c>
      <c r="V17" s="100">
        <v>10</v>
      </c>
      <c r="W17" s="142">
        <f t="shared" si="12"/>
        <v>3.7</v>
      </c>
      <c r="X17" s="121" t="s">
        <v>197</v>
      </c>
      <c r="Y17" s="47"/>
      <c r="Z17" s="231"/>
      <c r="AA17" s="45"/>
      <c r="AB17" s="100"/>
      <c r="AC17" s="142"/>
      <c r="AD17" s="121"/>
      <c r="AE17" s="56"/>
      <c r="AF17" s="254"/>
      <c r="AG17" s="64" t="s">
        <v>142</v>
      </c>
      <c r="AH17" s="100">
        <v>15</v>
      </c>
      <c r="AI17" s="142">
        <f t="shared" si="14"/>
        <v>5.55</v>
      </c>
      <c r="AJ17" s="121" t="s">
        <v>199</v>
      </c>
      <c r="AK17" s="41"/>
    </row>
    <row r="18" spans="1:37" s="12" customFormat="1" ht="16.2" x14ac:dyDescent="0.3">
      <c r="A18" s="201"/>
      <c r="B18" s="234"/>
      <c r="C18" s="51" t="s">
        <v>161</v>
      </c>
      <c r="D18" s="100">
        <v>20</v>
      </c>
      <c r="E18" s="142">
        <f t="shared" si="9"/>
        <v>7.4</v>
      </c>
      <c r="F18" s="121" t="s">
        <v>197</v>
      </c>
      <c r="G18" s="57"/>
      <c r="H18" s="246"/>
      <c r="I18" s="51"/>
      <c r="J18" s="100"/>
      <c r="K18" s="100"/>
      <c r="L18" s="100"/>
      <c r="M18" s="50"/>
      <c r="N18" s="231"/>
      <c r="O18" s="45" t="s">
        <v>180</v>
      </c>
      <c r="P18" s="100">
        <v>7</v>
      </c>
      <c r="Q18" s="142">
        <f t="shared" si="11"/>
        <v>2.59</v>
      </c>
      <c r="R18" s="100" t="s">
        <v>215</v>
      </c>
      <c r="S18" s="50"/>
      <c r="T18" s="254"/>
      <c r="U18" s="45"/>
      <c r="V18" s="100"/>
      <c r="W18" s="100"/>
      <c r="X18" s="100"/>
      <c r="Y18" s="47"/>
      <c r="Z18" s="231"/>
      <c r="AA18" s="45"/>
      <c r="AB18" s="100"/>
      <c r="AC18" s="142"/>
      <c r="AD18" s="121"/>
      <c r="AE18" s="56"/>
      <c r="AF18" s="254"/>
      <c r="AG18" s="64"/>
      <c r="AH18" s="100"/>
      <c r="AI18" s="100"/>
      <c r="AJ18" s="100"/>
      <c r="AK18" s="41"/>
    </row>
    <row r="19" spans="1:37" s="12" customFormat="1" ht="16.2" x14ac:dyDescent="0.3">
      <c r="A19" s="201"/>
      <c r="B19" s="234"/>
      <c r="C19" s="51" t="s">
        <v>129</v>
      </c>
      <c r="D19" s="100">
        <v>30</v>
      </c>
      <c r="E19" s="142">
        <f t="shared" si="9"/>
        <v>11.1</v>
      </c>
      <c r="F19" s="121" t="s">
        <v>197</v>
      </c>
      <c r="G19" s="57"/>
      <c r="H19" s="246"/>
      <c r="I19" s="51"/>
      <c r="J19" s="100"/>
      <c r="K19" s="100"/>
      <c r="L19" s="100"/>
      <c r="M19" s="50"/>
      <c r="N19" s="231"/>
      <c r="O19" s="45"/>
      <c r="P19" s="100"/>
      <c r="Q19" s="100"/>
      <c r="R19" s="100"/>
      <c r="S19" s="50"/>
      <c r="T19" s="254"/>
      <c r="U19" s="45"/>
      <c r="V19" s="100"/>
      <c r="W19" s="100"/>
      <c r="X19" s="100"/>
      <c r="Y19" s="47"/>
      <c r="Z19" s="231"/>
      <c r="AA19" s="45"/>
      <c r="AB19" s="100"/>
      <c r="AC19" s="100"/>
      <c r="AD19" s="100"/>
      <c r="AE19" s="56"/>
      <c r="AF19" s="254"/>
      <c r="AG19" s="64"/>
      <c r="AH19" s="100"/>
      <c r="AI19" s="100"/>
      <c r="AJ19" s="100"/>
      <c r="AK19" s="41"/>
    </row>
    <row r="20" spans="1:37" s="12" customFormat="1" ht="16.2" x14ac:dyDescent="0.3">
      <c r="A20" s="202"/>
      <c r="B20" s="235"/>
      <c r="C20" s="51"/>
      <c r="D20" s="100"/>
      <c r="E20" s="100"/>
      <c r="F20" s="100"/>
      <c r="G20" s="57"/>
      <c r="H20" s="247"/>
      <c r="I20" s="51"/>
      <c r="J20" s="100"/>
      <c r="K20" s="100"/>
      <c r="L20" s="100"/>
      <c r="M20" s="50"/>
      <c r="N20" s="232"/>
      <c r="O20" s="45"/>
      <c r="P20" s="100"/>
      <c r="R20" s="100"/>
      <c r="S20" s="50"/>
      <c r="T20" s="255"/>
      <c r="U20" s="45"/>
      <c r="V20" s="100"/>
      <c r="W20" s="100"/>
      <c r="X20" s="100"/>
      <c r="Y20" s="47"/>
      <c r="Z20" s="232"/>
      <c r="AA20" s="45"/>
      <c r="AB20" s="100"/>
      <c r="AC20" s="100"/>
      <c r="AD20" s="100"/>
      <c r="AE20" s="56"/>
      <c r="AF20" s="255"/>
      <c r="AG20" s="64"/>
      <c r="AH20" s="100"/>
      <c r="AI20" s="100"/>
      <c r="AJ20" s="100"/>
      <c r="AK20" s="41"/>
    </row>
    <row r="21" spans="1:37" s="12" customFormat="1" ht="16.5" customHeight="1" x14ac:dyDescent="0.3">
      <c r="A21" s="200" t="s">
        <v>32</v>
      </c>
      <c r="B21" s="233" t="str">
        <f>萬新葷菜單!F10</f>
        <v>炒青江菜</v>
      </c>
      <c r="C21" s="51" t="s">
        <v>131</v>
      </c>
      <c r="D21" s="100">
        <v>100</v>
      </c>
      <c r="E21" s="142">
        <f t="shared" ref="E21" si="15">D21*370/1000</f>
        <v>37</v>
      </c>
      <c r="F21" s="121" t="s">
        <v>199</v>
      </c>
      <c r="G21" s="57"/>
      <c r="H21" s="245" t="str">
        <f>萬新葷菜單!F11</f>
        <v>炒小白菜</v>
      </c>
      <c r="I21" s="51" t="s">
        <v>143</v>
      </c>
      <c r="J21" s="100">
        <v>100</v>
      </c>
      <c r="K21" s="142">
        <f t="shared" ref="K21" si="16">J21*370/1000</f>
        <v>37</v>
      </c>
      <c r="L21" s="121" t="s">
        <v>199</v>
      </c>
      <c r="M21" s="50"/>
      <c r="N21" s="237" t="str">
        <f>萬新葷菜單!F12</f>
        <v>炒 菜 豆</v>
      </c>
      <c r="O21" s="45" t="s">
        <v>167</v>
      </c>
      <c r="P21" s="100">
        <v>100</v>
      </c>
      <c r="Q21" s="142">
        <f t="shared" ref="Q21" si="17">P21*370/1000</f>
        <v>37</v>
      </c>
      <c r="R21" s="121" t="s">
        <v>199</v>
      </c>
      <c r="S21" s="50"/>
      <c r="T21" s="253" t="str">
        <f>萬新葷菜單!F13</f>
        <v>有機蔬菜</v>
      </c>
      <c r="U21" s="54" t="s">
        <v>54</v>
      </c>
      <c r="V21" s="100">
        <v>100</v>
      </c>
      <c r="W21" s="142">
        <f t="shared" ref="W21" si="18">V21*370/1000</f>
        <v>37</v>
      </c>
      <c r="X21" s="54" t="s">
        <v>54</v>
      </c>
      <c r="Y21" s="47"/>
      <c r="Z21" s="237" t="str">
        <f>萬新葷菜單!F14</f>
        <v>炒青花菜</v>
      </c>
      <c r="AA21" s="64" t="s">
        <v>161</v>
      </c>
      <c r="AB21" s="100">
        <v>100</v>
      </c>
      <c r="AC21" s="142">
        <f t="shared" ref="AC21" si="19">AB21*370/1000</f>
        <v>37</v>
      </c>
      <c r="AD21" s="121" t="s">
        <v>197</v>
      </c>
      <c r="AE21" s="56"/>
      <c r="AF21" s="253" t="str">
        <f>萬新葷菜單!F15</f>
        <v>炒 油 菜</v>
      </c>
      <c r="AG21" s="64" t="s">
        <v>137</v>
      </c>
      <c r="AH21" s="100">
        <v>100</v>
      </c>
      <c r="AI21" s="142">
        <f t="shared" ref="AI21" si="20">AH21*370/1000</f>
        <v>37</v>
      </c>
      <c r="AJ21" s="121" t="s">
        <v>199</v>
      </c>
      <c r="AK21" s="41"/>
    </row>
    <row r="22" spans="1:37" s="12" customFormat="1" ht="16.5" customHeight="1" x14ac:dyDescent="0.3">
      <c r="A22" s="201"/>
      <c r="B22" s="234"/>
      <c r="C22" s="51"/>
      <c r="D22" s="100"/>
      <c r="E22" s="100"/>
      <c r="F22" s="100"/>
      <c r="G22" s="56"/>
      <c r="H22" s="246"/>
      <c r="I22" s="51"/>
      <c r="J22" s="100"/>
      <c r="K22" s="100"/>
      <c r="L22" s="100"/>
      <c r="M22" s="50"/>
      <c r="N22" s="238"/>
      <c r="O22" s="45"/>
      <c r="P22" s="100"/>
      <c r="Q22" s="100"/>
      <c r="R22" s="100"/>
      <c r="S22" s="50"/>
      <c r="T22" s="254"/>
      <c r="U22" s="45"/>
      <c r="V22" s="100"/>
      <c r="W22" s="100"/>
      <c r="X22" s="100"/>
      <c r="Y22" s="47"/>
      <c r="Z22" s="238"/>
      <c r="AA22" s="45"/>
      <c r="AB22" s="100"/>
      <c r="AC22" s="100"/>
      <c r="AD22" s="100"/>
      <c r="AE22" s="56"/>
      <c r="AF22" s="254"/>
      <c r="AG22" s="64"/>
      <c r="AH22" s="100"/>
      <c r="AI22" s="100"/>
      <c r="AJ22" s="100"/>
      <c r="AK22" s="41"/>
    </row>
    <row r="23" spans="1:37" s="12" customFormat="1" ht="16.5" customHeight="1" x14ac:dyDescent="0.3">
      <c r="A23" s="201"/>
      <c r="B23" s="234"/>
      <c r="C23" s="51"/>
      <c r="D23" s="100"/>
      <c r="E23" s="100"/>
      <c r="F23" s="100"/>
      <c r="G23" s="56"/>
      <c r="H23" s="246"/>
      <c r="I23" s="51"/>
      <c r="J23" s="100"/>
      <c r="K23" s="100"/>
      <c r="L23" s="100"/>
      <c r="M23" s="50"/>
      <c r="N23" s="238"/>
      <c r="O23" s="45"/>
      <c r="P23" s="100"/>
      <c r="Q23" s="100"/>
      <c r="R23" s="100"/>
      <c r="S23" s="50"/>
      <c r="T23" s="254"/>
      <c r="U23" s="45"/>
      <c r="V23" s="100"/>
      <c r="W23" s="100"/>
      <c r="X23" s="100"/>
      <c r="Y23" s="47"/>
      <c r="Z23" s="239"/>
      <c r="AA23" s="45"/>
      <c r="AB23" s="100"/>
      <c r="AC23" s="100"/>
      <c r="AD23" s="100"/>
      <c r="AE23" s="56"/>
      <c r="AF23" s="254"/>
      <c r="AG23" s="64"/>
      <c r="AH23" s="100"/>
      <c r="AI23" s="100"/>
      <c r="AJ23" s="100"/>
      <c r="AK23" s="41"/>
    </row>
    <row r="24" spans="1:37" s="12" customFormat="1" ht="16.2" x14ac:dyDescent="0.3">
      <c r="A24" s="202"/>
      <c r="B24" s="235"/>
      <c r="C24" s="51"/>
      <c r="D24" s="100"/>
      <c r="E24" s="100"/>
      <c r="F24" s="100"/>
      <c r="G24" s="56"/>
      <c r="H24" s="246"/>
      <c r="I24" s="51"/>
      <c r="J24" s="100"/>
      <c r="K24" s="100"/>
      <c r="L24" s="100"/>
      <c r="M24" s="50"/>
      <c r="N24" s="239"/>
      <c r="O24" s="45"/>
      <c r="P24" s="100"/>
      <c r="Q24" s="100"/>
      <c r="R24" s="100"/>
      <c r="S24" s="50"/>
      <c r="T24" s="255"/>
      <c r="U24" s="45"/>
      <c r="V24" s="100"/>
      <c r="W24" s="100"/>
      <c r="X24" s="100"/>
      <c r="Y24" s="47"/>
      <c r="Z24" s="246" t="str">
        <f>萬新葷菜單!G14</f>
        <v>玉米濃湯</v>
      </c>
      <c r="AA24" s="64" t="s">
        <v>180</v>
      </c>
      <c r="AB24" s="100">
        <v>15</v>
      </c>
      <c r="AC24" s="142">
        <f t="shared" ref="AC24:AC27" si="21">AB24*370/1000</f>
        <v>5.55</v>
      </c>
      <c r="AD24" s="122" t="s">
        <v>198</v>
      </c>
      <c r="AE24" s="56"/>
      <c r="AF24" s="255"/>
      <c r="AG24" s="64"/>
      <c r="AH24" s="100"/>
      <c r="AI24" s="100"/>
      <c r="AJ24" s="100"/>
      <c r="AK24" s="41"/>
    </row>
    <row r="25" spans="1:37" s="12" customFormat="1" ht="15.75" customHeight="1" x14ac:dyDescent="0.3">
      <c r="A25" s="200" t="s">
        <v>33</v>
      </c>
      <c r="B25" s="233" t="str">
        <f>萬新葷菜單!G10</f>
        <v>紫菜針菇</v>
      </c>
      <c r="C25" s="51" t="s">
        <v>162</v>
      </c>
      <c r="D25" s="100">
        <v>1</v>
      </c>
      <c r="E25" s="100">
        <v>1</v>
      </c>
      <c r="F25" s="121" t="s">
        <v>197</v>
      </c>
      <c r="G25" s="56"/>
      <c r="H25" s="246"/>
      <c r="I25" s="51"/>
      <c r="J25" s="100"/>
      <c r="K25" s="100"/>
      <c r="L25" s="100"/>
      <c r="M25" s="50"/>
      <c r="N25" s="250" t="str">
        <f>萬新葷菜單!G12</f>
        <v>青菜蛋花</v>
      </c>
      <c r="O25" s="45" t="s">
        <v>143</v>
      </c>
      <c r="P25" s="100">
        <v>30</v>
      </c>
      <c r="Q25" s="142">
        <f t="shared" ref="Q25:Q26" si="22">P25*370/1000</f>
        <v>11.1</v>
      </c>
      <c r="R25" s="121" t="s">
        <v>199</v>
      </c>
      <c r="S25" s="50"/>
      <c r="T25" s="253" t="str">
        <f>萬新葷菜單!G13</f>
        <v>四神龍骨</v>
      </c>
      <c r="U25" s="45" t="s">
        <v>169</v>
      </c>
      <c r="V25" s="100">
        <v>16</v>
      </c>
      <c r="W25" s="142">
        <f t="shared" ref="W25" si="23">V25*370/1000</f>
        <v>5.92</v>
      </c>
      <c r="X25" s="120" t="s">
        <v>196</v>
      </c>
      <c r="Y25" s="47"/>
      <c r="Z25" s="246"/>
      <c r="AA25" s="64" t="s">
        <v>124</v>
      </c>
      <c r="AB25" s="100">
        <v>12</v>
      </c>
      <c r="AC25" s="142">
        <f t="shared" si="21"/>
        <v>4.4400000000000004</v>
      </c>
      <c r="AD25" s="121" t="s">
        <v>197</v>
      </c>
      <c r="AE25" s="56"/>
      <c r="AF25" s="253" t="str">
        <f>萬新葷菜單!G15</f>
        <v>高麗菜湯</v>
      </c>
      <c r="AG25" s="64" t="s">
        <v>129</v>
      </c>
      <c r="AH25" s="100">
        <v>40</v>
      </c>
      <c r="AI25" s="142">
        <f t="shared" ref="AI25" si="24">AH25*370/1000</f>
        <v>14.8</v>
      </c>
      <c r="AJ25" s="121" t="s">
        <v>199</v>
      </c>
      <c r="AK25" s="41"/>
    </row>
    <row r="26" spans="1:37" s="12" customFormat="1" ht="16.2" x14ac:dyDescent="0.3">
      <c r="A26" s="201"/>
      <c r="B26" s="234"/>
      <c r="C26" s="51" t="s">
        <v>144</v>
      </c>
      <c r="D26" s="100">
        <v>6</v>
      </c>
      <c r="E26" s="142">
        <f t="shared" ref="E26" si="25">D26*370/1000</f>
        <v>2.2200000000000002</v>
      </c>
      <c r="F26" s="121" t="s">
        <v>199</v>
      </c>
      <c r="G26" s="57"/>
      <c r="H26" s="246"/>
      <c r="I26" s="51"/>
      <c r="J26" s="100"/>
      <c r="K26" s="100"/>
      <c r="L26" s="100"/>
      <c r="M26" s="50"/>
      <c r="N26" s="238"/>
      <c r="O26" s="45" t="s">
        <v>154</v>
      </c>
      <c r="P26" s="100">
        <v>20</v>
      </c>
      <c r="Q26" s="142">
        <f t="shared" si="22"/>
        <v>7.4</v>
      </c>
      <c r="R26" s="121" t="s">
        <v>199</v>
      </c>
      <c r="S26" s="50"/>
      <c r="T26" s="254"/>
      <c r="U26" s="45"/>
      <c r="V26" s="100"/>
      <c r="W26" s="100"/>
      <c r="X26" s="121"/>
      <c r="Y26" s="47"/>
      <c r="Z26" s="246"/>
      <c r="AA26" s="64" t="s">
        <v>125</v>
      </c>
      <c r="AB26" s="100">
        <v>10</v>
      </c>
      <c r="AC26" s="142">
        <f t="shared" si="21"/>
        <v>3.7</v>
      </c>
      <c r="AD26" s="121" t="s">
        <v>197</v>
      </c>
      <c r="AE26" s="56"/>
      <c r="AF26" s="254"/>
      <c r="AG26" s="64"/>
      <c r="AH26" s="100"/>
      <c r="AI26" s="100"/>
      <c r="AJ26" s="120"/>
      <c r="AK26" s="41"/>
    </row>
    <row r="27" spans="1:37" s="12" customFormat="1" ht="16.2" x14ac:dyDescent="0.3">
      <c r="A27" s="202"/>
      <c r="B27" s="236"/>
      <c r="C27" s="51" t="s">
        <v>139</v>
      </c>
      <c r="D27" s="100">
        <v>1</v>
      </c>
      <c r="E27" s="100">
        <v>1</v>
      </c>
      <c r="F27" s="121" t="s">
        <v>197</v>
      </c>
      <c r="G27" s="56"/>
      <c r="H27" s="256"/>
      <c r="I27" s="51"/>
      <c r="J27" s="100"/>
      <c r="K27" s="100"/>
      <c r="L27" s="100"/>
      <c r="M27" s="50"/>
      <c r="N27" s="239"/>
      <c r="O27" s="45"/>
      <c r="P27" s="100"/>
      <c r="Q27" s="100"/>
      <c r="R27" s="100"/>
      <c r="S27" s="50"/>
      <c r="T27" s="255"/>
      <c r="U27" s="45"/>
      <c r="V27" s="100"/>
      <c r="W27" s="100"/>
      <c r="X27" s="100"/>
      <c r="Y27" s="47"/>
      <c r="Z27" s="256"/>
      <c r="AA27" s="64" t="s">
        <v>187</v>
      </c>
      <c r="AB27" s="100">
        <v>10</v>
      </c>
      <c r="AC27" s="142">
        <f t="shared" si="21"/>
        <v>3.7</v>
      </c>
      <c r="AD27" s="121" t="s">
        <v>197</v>
      </c>
      <c r="AE27" s="56"/>
      <c r="AF27" s="255"/>
      <c r="AG27" s="64"/>
      <c r="AH27" s="100"/>
      <c r="AI27" s="100"/>
      <c r="AJ27" s="100"/>
      <c r="AK27" s="41"/>
    </row>
    <row r="28" spans="1:37" s="18" customFormat="1" ht="18" customHeight="1" x14ac:dyDescent="0.3">
      <c r="A28" s="28" t="s">
        <v>19</v>
      </c>
      <c r="B28" s="15"/>
      <c r="C28" s="15"/>
      <c r="D28" s="15"/>
      <c r="E28" s="16"/>
      <c r="F28" s="15"/>
      <c r="G28" s="60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64"/>
      <c r="AB28" s="100"/>
      <c r="AC28" s="142"/>
      <c r="AD28" s="121"/>
      <c r="AE28" s="130"/>
      <c r="AF28" s="126"/>
      <c r="AG28" s="73"/>
      <c r="AH28" s="71"/>
      <c r="AI28" s="77"/>
      <c r="AJ28" s="73"/>
      <c r="AK28" s="17"/>
    </row>
    <row r="29" spans="1:37" s="18" customFormat="1" ht="18" customHeight="1" x14ac:dyDescent="0.3">
      <c r="A29" s="29" t="s">
        <v>50</v>
      </c>
      <c r="B29" s="15"/>
      <c r="C29" s="143"/>
      <c r="D29" s="100"/>
      <c r="E29" s="142"/>
      <c r="F29" s="15"/>
      <c r="G29" s="60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15" t="s">
        <v>216</v>
      </c>
      <c r="U29" s="143" t="s">
        <v>217</v>
      </c>
      <c r="V29" s="100">
        <v>160</v>
      </c>
      <c r="W29" s="142">
        <f t="shared" ref="W29" si="26">V29*370/1000</f>
        <v>59.2</v>
      </c>
      <c r="X29" s="73"/>
      <c r="Y29" s="76"/>
      <c r="Z29" s="70"/>
      <c r="AA29" s="73"/>
      <c r="AB29" s="71"/>
      <c r="AC29" s="77"/>
      <c r="AD29" s="73"/>
      <c r="AE29" s="130"/>
      <c r="AF29" s="126"/>
      <c r="AG29" s="73"/>
      <c r="AH29" s="71"/>
      <c r="AI29" s="77"/>
      <c r="AJ29" s="73"/>
      <c r="AK29" s="17"/>
    </row>
    <row r="30" spans="1:37" s="18" customFormat="1" ht="19.95" customHeight="1" x14ac:dyDescent="0.3">
      <c r="A30" s="199" t="s">
        <v>18</v>
      </c>
      <c r="B30" s="189" t="s">
        <v>51</v>
      </c>
      <c r="C30" s="186"/>
      <c r="D30" s="186"/>
      <c r="E30" s="186"/>
      <c r="F30" s="187"/>
      <c r="G30" s="79">
        <v>5.5</v>
      </c>
      <c r="H30" s="189" t="s">
        <v>51</v>
      </c>
      <c r="I30" s="186"/>
      <c r="J30" s="186"/>
      <c r="K30" s="186"/>
      <c r="L30" s="187"/>
      <c r="M30" s="79">
        <v>6.4</v>
      </c>
      <c r="N30" s="189" t="s">
        <v>51</v>
      </c>
      <c r="O30" s="186"/>
      <c r="P30" s="186"/>
      <c r="Q30" s="186"/>
      <c r="R30" s="187"/>
      <c r="S30" s="79">
        <v>5.9</v>
      </c>
      <c r="T30" s="189" t="s">
        <v>51</v>
      </c>
      <c r="U30" s="186"/>
      <c r="V30" s="186"/>
      <c r="W30" s="186"/>
      <c r="X30" s="187"/>
      <c r="Y30" s="79">
        <v>5.7</v>
      </c>
      <c r="Z30" s="185" t="s">
        <v>51</v>
      </c>
      <c r="AA30" s="251"/>
      <c r="AB30" s="251"/>
      <c r="AC30" s="251"/>
      <c r="AD30" s="252"/>
      <c r="AE30" s="79">
        <v>5.6</v>
      </c>
      <c r="AF30" s="251" t="s">
        <v>51</v>
      </c>
      <c r="AG30" s="186"/>
      <c r="AH30" s="186"/>
      <c r="AI30" s="186"/>
      <c r="AJ30" s="187"/>
      <c r="AK30" s="84">
        <v>6.4</v>
      </c>
    </row>
    <row r="31" spans="1:37" s="18" customFormat="1" ht="19.95" customHeight="1" x14ac:dyDescent="0.3">
      <c r="A31" s="199"/>
      <c r="B31" s="188" t="s">
        <v>17</v>
      </c>
      <c r="C31" s="186"/>
      <c r="D31" s="186"/>
      <c r="E31" s="186"/>
      <c r="F31" s="187"/>
      <c r="G31" s="79">
        <v>3</v>
      </c>
      <c r="H31" s="188" t="s">
        <v>17</v>
      </c>
      <c r="I31" s="186"/>
      <c r="J31" s="186"/>
      <c r="K31" s="186"/>
      <c r="L31" s="187"/>
      <c r="M31" s="79">
        <v>3</v>
      </c>
      <c r="N31" s="188" t="s">
        <v>17</v>
      </c>
      <c r="O31" s="186"/>
      <c r="P31" s="186"/>
      <c r="Q31" s="186"/>
      <c r="R31" s="187"/>
      <c r="S31" s="79">
        <v>3</v>
      </c>
      <c r="T31" s="188" t="s">
        <v>17</v>
      </c>
      <c r="U31" s="186"/>
      <c r="V31" s="186"/>
      <c r="W31" s="186"/>
      <c r="X31" s="187"/>
      <c r="Y31" s="79">
        <v>3</v>
      </c>
      <c r="Z31" s="185" t="s">
        <v>17</v>
      </c>
      <c r="AA31" s="251"/>
      <c r="AB31" s="251"/>
      <c r="AC31" s="251"/>
      <c r="AD31" s="252"/>
      <c r="AE31" s="79">
        <v>3</v>
      </c>
      <c r="AF31" s="251" t="s">
        <v>17</v>
      </c>
      <c r="AG31" s="186"/>
      <c r="AH31" s="186"/>
      <c r="AI31" s="186"/>
      <c r="AJ31" s="187"/>
      <c r="AK31" s="84">
        <v>3</v>
      </c>
    </row>
    <row r="32" spans="1:37" s="18" customFormat="1" ht="19.95" customHeight="1" x14ac:dyDescent="0.3">
      <c r="A32" s="199"/>
      <c r="B32" s="188" t="s">
        <v>16</v>
      </c>
      <c r="C32" s="186"/>
      <c r="D32" s="186"/>
      <c r="E32" s="186"/>
      <c r="F32" s="187"/>
      <c r="G32" s="79">
        <v>1.9</v>
      </c>
      <c r="H32" s="188" t="s">
        <v>16</v>
      </c>
      <c r="I32" s="186"/>
      <c r="J32" s="186"/>
      <c r="K32" s="186"/>
      <c r="L32" s="187"/>
      <c r="M32" s="79">
        <v>2</v>
      </c>
      <c r="N32" s="188" t="s">
        <v>16</v>
      </c>
      <c r="O32" s="186"/>
      <c r="P32" s="186"/>
      <c r="Q32" s="186"/>
      <c r="R32" s="187"/>
      <c r="S32" s="79">
        <v>1.9</v>
      </c>
      <c r="T32" s="188" t="s">
        <v>16</v>
      </c>
      <c r="U32" s="186"/>
      <c r="V32" s="186"/>
      <c r="W32" s="186"/>
      <c r="X32" s="187"/>
      <c r="Y32" s="79">
        <v>2</v>
      </c>
      <c r="Z32" s="185" t="s">
        <v>16</v>
      </c>
      <c r="AA32" s="251"/>
      <c r="AB32" s="251"/>
      <c r="AC32" s="251"/>
      <c r="AD32" s="252"/>
      <c r="AE32" s="79">
        <v>1.7</v>
      </c>
      <c r="AF32" s="251" t="s">
        <v>16</v>
      </c>
      <c r="AG32" s="186"/>
      <c r="AH32" s="186"/>
      <c r="AI32" s="186"/>
      <c r="AJ32" s="187"/>
      <c r="AK32" s="84">
        <v>1.9</v>
      </c>
    </row>
    <row r="33" spans="1:41" s="18" customFormat="1" ht="19.95" customHeight="1" x14ac:dyDescent="0.3">
      <c r="A33" s="199"/>
      <c r="B33" s="188" t="s">
        <v>53</v>
      </c>
      <c r="C33" s="186"/>
      <c r="D33" s="186"/>
      <c r="E33" s="186"/>
      <c r="F33" s="187"/>
      <c r="G33" s="79">
        <v>0</v>
      </c>
      <c r="H33" s="188" t="s">
        <v>53</v>
      </c>
      <c r="I33" s="186"/>
      <c r="J33" s="186"/>
      <c r="K33" s="186"/>
      <c r="L33" s="187"/>
      <c r="M33" s="79">
        <v>0</v>
      </c>
      <c r="N33" s="188" t="s">
        <v>53</v>
      </c>
      <c r="O33" s="186"/>
      <c r="P33" s="186"/>
      <c r="Q33" s="186"/>
      <c r="R33" s="187"/>
      <c r="S33" s="79">
        <v>0</v>
      </c>
      <c r="T33" s="188" t="s">
        <v>53</v>
      </c>
      <c r="U33" s="186"/>
      <c r="V33" s="186"/>
      <c r="W33" s="186"/>
      <c r="X33" s="187"/>
      <c r="Y33" s="79">
        <v>0</v>
      </c>
      <c r="Z33" s="185" t="s">
        <v>53</v>
      </c>
      <c r="AA33" s="251"/>
      <c r="AB33" s="251"/>
      <c r="AC33" s="251"/>
      <c r="AD33" s="252"/>
      <c r="AE33" s="79">
        <v>0</v>
      </c>
      <c r="AF33" s="251" t="s">
        <v>53</v>
      </c>
      <c r="AG33" s="186"/>
      <c r="AH33" s="186"/>
      <c r="AI33" s="186"/>
      <c r="AJ33" s="187"/>
      <c r="AK33" s="84">
        <v>0</v>
      </c>
    </row>
    <row r="34" spans="1:41" s="18" customFormat="1" ht="19.95" customHeight="1" x14ac:dyDescent="0.3">
      <c r="A34" s="199"/>
      <c r="B34" s="188" t="s">
        <v>15</v>
      </c>
      <c r="C34" s="186"/>
      <c r="D34" s="186"/>
      <c r="E34" s="186"/>
      <c r="F34" s="187"/>
      <c r="G34" s="79">
        <v>0</v>
      </c>
      <c r="H34" s="188" t="s">
        <v>15</v>
      </c>
      <c r="I34" s="186"/>
      <c r="J34" s="186"/>
      <c r="K34" s="186"/>
      <c r="L34" s="187"/>
      <c r="M34" s="79">
        <v>1</v>
      </c>
      <c r="N34" s="188" t="s">
        <v>15</v>
      </c>
      <c r="O34" s="186"/>
      <c r="P34" s="186"/>
      <c r="Q34" s="186"/>
      <c r="R34" s="187"/>
      <c r="S34" s="79">
        <v>0</v>
      </c>
      <c r="T34" s="188" t="s">
        <v>15</v>
      </c>
      <c r="U34" s="186"/>
      <c r="V34" s="186"/>
      <c r="W34" s="186"/>
      <c r="X34" s="187"/>
      <c r="Y34" s="79">
        <v>1</v>
      </c>
      <c r="Z34" s="185" t="s">
        <v>15</v>
      </c>
      <c r="AA34" s="251"/>
      <c r="AB34" s="251"/>
      <c r="AC34" s="251"/>
      <c r="AD34" s="252"/>
      <c r="AE34" s="79">
        <v>0</v>
      </c>
      <c r="AF34" s="251" t="s">
        <v>15</v>
      </c>
      <c r="AG34" s="186"/>
      <c r="AH34" s="186"/>
      <c r="AI34" s="186"/>
      <c r="AJ34" s="187"/>
      <c r="AK34" s="84">
        <v>0</v>
      </c>
    </row>
    <row r="35" spans="1:41" s="18" customFormat="1" ht="19.95" customHeight="1" x14ac:dyDescent="0.3">
      <c r="A35" s="199"/>
      <c r="B35" s="188" t="s">
        <v>52</v>
      </c>
      <c r="C35" s="186"/>
      <c r="D35" s="186"/>
      <c r="E35" s="186"/>
      <c r="F35" s="187"/>
      <c r="G35" s="79">
        <v>2.6</v>
      </c>
      <c r="H35" s="188" t="s">
        <v>52</v>
      </c>
      <c r="I35" s="186"/>
      <c r="J35" s="186"/>
      <c r="K35" s="186"/>
      <c r="L35" s="187"/>
      <c r="M35" s="79">
        <v>2.6</v>
      </c>
      <c r="N35" s="188" t="s">
        <v>52</v>
      </c>
      <c r="O35" s="186"/>
      <c r="P35" s="186"/>
      <c r="Q35" s="186"/>
      <c r="R35" s="187"/>
      <c r="S35" s="79">
        <v>2.7</v>
      </c>
      <c r="T35" s="188" t="s">
        <v>52</v>
      </c>
      <c r="U35" s="186"/>
      <c r="V35" s="186"/>
      <c r="W35" s="186"/>
      <c r="X35" s="187"/>
      <c r="Y35" s="79">
        <v>3.5</v>
      </c>
      <c r="Z35" s="185" t="s">
        <v>52</v>
      </c>
      <c r="AA35" s="251"/>
      <c r="AB35" s="251"/>
      <c r="AC35" s="251"/>
      <c r="AD35" s="252"/>
      <c r="AE35" s="79">
        <v>2.6</v>
      </c>
      <c r="AF35" s="251" t="s">
        <v>52</v>
      </c>
      <c r="AG35" s="186"/>
      <c r="AH35" s="186"/>
      <c r="AI35" s="186"/>
      <c r="AJ35" s="187"/>
      <c r="AK35" s="84">
        <v>2.8</v>
      </c>
    </row>
    <row r="36" spans="1:41" s="18" customFormat="1" ht="19.5" customHeight="1" x14ac:dyDescent="0.3">
      <c r="A36" s="199"/>
      <c r="B36" s="188" t="s">
        <v>14</v>
      </c>
      <c r="C36" s="186"/>
      <c r="D36" s="186"/>
      <c r="E36" s="186"/>
      <c r="F36" s="187"/>
      <c r="G36" s="80">
        <f>G30*68+G31*45+G32*25+G34*60+G35*75</f>
        <v>751.5</v>
      </c>
      <c r="H36" s="188" t="s">
        <v>14</v>
      </c>
      <c r="I36" s="186"/>
      <c r="J36" s="186"/>
      <c r="K36" s="186"/>
      <c r="L36" s="187"/>
      <c r="M36" s="80">
        <f>M30*68+M31*45+M32*25+M34*60+M35*75</f>
        <v>875.2</v>
      </c>
      <c r="N36" s="188" t="s">
        <v>14</v>
      </c>
      <c r="O36" s="186"/>
      <c r="P36" s="186"/>
      <c r="Q36" s="186"/>
      <c r="R36" s="187"/>
      <c r="S36" s="80">
        <f>S30*68+S31*45+S32*25+S34*60+S35*75</f>
        <v>786.2</v>
      </c>
      <c r="T36" s="188" t="s">
        <v>14</v>
      </c>
      <c r="U36" s="186"/>
      <c r="V36" s="186"/>
      <c r="W36" s="186"/>
      <c r="X36" s="187"/>
      <c r="Y36" s="80">
        <f>Y30*68+Y31*45+Y32*25+Y34*60+Y35*75</f>
        <v>895.1</v>
      </c>
      <c r="Z36" s="185" t="s">
        <v>14</v>
      </c>
      <c r="AA36" s="251"/>
      <c r="AB36" s="251"/>
      <c r="AC36" s="251"/>
      <c r="AD36" s="252"/>
      <c r="AE36" s="80">
        <f>AE30*68+AE31*45+AE32*25+AE34*60+AE35*75</f>
        <v>753.3</v>
      </c>
      <c r="AF36" s="251" t="s">
        <v>14</v>
      </c>
      <c r="AG36" s="186"/>
      <c r="AH36" s="186"/>
      <c r="AI36" s="186"/>
      <c r="AJ36" s="187"/>
      <c r="AK36" s="85">
        <f>AK30*68+AK31*45+AK32*25+AK34*60+AK35*75</f>
        <v>827.7</v>
      </c>
    </row>
    <row r="37" spans="1:41" s="18" customFormat="1" ht="26.25" customHeight="1" x14ac:dyDescent="0.3">
      <c r="A37" s="21" t="s">
        <v>13</v>
      </c>
      <c r="B37" s="99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 t="s">
        <v>13</v>
      </c>
      <c r="AA37" s="99"/>
      <c r="AB37" s="106"/>
      <c r="AC37" s="105"/>
      <c r="AD37" s="107"/>
      <c r="AE37" s="35"/>
      <c r="AF37" s="127" t="s">
        <v>13</v>
      </c>
      <c r="AG37" s="21"/>
      <c r="AH37" s="22"/>
      <c r="AI37" s="23"/>
      <c r="AJ37" s="24"/>
      <c r="AK37" s="20"/>
      <c r="AN37" s="25"/>
      <c r="AO37" s="19"/>
    </row>
    <row r="38" spans="1:41" s="18" customFormat="1" ht="24.75" customHeight="1" x14ac:dyDescent="0.3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89">
    <mergeCell ref="AF33:AJ33"/>
    <mergeCell ref="AF34:AJ34"/>
    <mergeCell ref="AF35:AJ35"/>
    <mergeCell ref="AF36:AJ36"/>
    <mergeCell ref="AF21:AF24"/>
    <mergeCell ref="AF25:AF27"/>
    <mergeCell ref="AF30:AJ30"/>
    <mergeCell ref="AF31:AJ31"/>
    <mergeCell ref="AF32:AJ32"/>
    <mergeCell ref="AF3:AH3"/>
    <mergeCell ref="AI3:AK3"/>
    <mergeCell ref="AF5:AF7"/>
    <mergeCell ref="AF8:AF14"/>
    <mergeCell ref="AF15:AF20"/>
    <mergeCell ref="N5:N7"/>
    <mergeCell ref="N8:N14"/>
    <mergeCell ref="N21:N24"/>
    <mergeCell ref="N25:N27"/>
    <mergeCell ref="T5:T7"/>
    <mergeCell ref="T8:T14"/>
    <mergeCell ref="N15:N20"/>
    <mergeCell ref="T15:T20"/>
    <mergeCell ref="Z15:Z20"/>
    <mergeCell ref="Z5:Z14"/>
    <mergeCell ref="Z21:Z23"/>
    <mergeCell ref="Z24:Z27"/>
    <mergeCell ref="A15:A20"/>
    <mergeCell ref="B15:B20"/>
    <mergeCell ref="H15:H20"/>
    <mergeCell ref="A5:A7"/>
    <mergeCell ref="B5:B7"/>
    <mergeCell ref="A8:A14"/>
    <mergeCell ref="B8:B14"/>
    <mergeCell ref="H5:H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25:A27"/>
    <mergeCell ref="B25:B27"/>
    <mergeCell ref="T25:T27"/>
    <mergeCell ref="H21:H27"/>
    <mergeCell ref="A21:A24"/>
    <mergeCell ref="B21:B24"/>
    <mergeCell ref="T21:T24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zoomScale="75" zoomScaleNormal="75" workbookViewId="0">
      <selection activeCell="B25" sqref="B25:B27"/>
    </sheetView>
  </sheetViews>
  <sheetFormatPr defaultColWidth="9" defaultRowHeight="13.8" x14ac:dyDescent="0.3"/>
  <cols>
    <col min="1" max="37" width="7.77734375" style="12" customWidth="1"/>
    <col min="38" max="16384" width="9" style="2"/>
  </cols>
  <sheetData>
    <row r="1" spans="1:37" ht="24.6" x14ac:dyDescent="0.3">
      <c r="A1" s="215" t="s">
        <v>230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1"/>
      <c r="AK1" s="1"/>
    </row>
    <row r="2" spans="1:37" ht="21" x14ac:dyDescent="0.3">
      <c r="A2" s="55" t="s">
        <v>232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47</v>
      </c>
      <c r="P2" s="3"/>
      <c r="Q2" s="3"/>
      <c r="R2" s="3"/>
      <c r="S2" s="3"/>
      <c r="T2" s="3"/>
      <c r="U2" s="217" t="s">
        <v>48</v>
      </c>
      <c r="V2" s="217"/>
      <c r="W2" s="217"/>
      <c r="X2" s="217"/>
      <c r="Y2" s="217"/>
      <c r="Z2" s="217"/>
      <c r="AA2" s="217"/>
      <c r="AB2" s="217"/>
      <c r="AC2" s="217"/>
      <c r="AD2" s="217"/>
      <c r="AE2" s="4"/>
      <c r="AF2" s="2"/>
      <c r="AG2" s="2"/>
      <c r="AH2" s="2"/>
      <c r="AI2" s="2"/>
      <c r="AJ2" s="2"/>
      <c r="AK2" s="2"/>
    </row>
    <row r="3" spans="1:37" ht="16.2" x14ac:dyDescent="0.3">
      <c r="A3" s="37" t="s">
        <v>22</v>
      </c>
      <c r="B3" s="222">
        <f>H3-1</f>
        <v>45096</v>
      </c>
      <c r="C3" s="219"/>
      <c r="D3" s="219"/>
      <c r="E3" s="223">
        <f>B3</f>
        <v>45096</v>
      </c>
      <c r="F3" s="223"/>
      <c r="G3" s="225"/>
      <c r="H3" s="222">
        <f>萬新葷菜單!A17</f>
        <v>45097</v>
      </c>
      <c r="I3" s="219"/>
      <c r="J3" s="219"/>
      <c r="K3" s="223">
        <f>H3</f>
        <v>45097</v>
      </c>
      <c r="L3" s="223"/>
      <c r="M3" s="224"/>
      <c r="N3" s="222">
        <f>萬新葷菜單!A18</f>
        <v>45098</v>
      </c>
      <c r="O3" s="219"/>
      <c r="P3" s="219"/>
      <c r="Q3" s="223">
        <f>N3</f>
        <v>45098</v>
      </c>
      <c r="R3" s="223"/>
      <c r="S3" s="257"/>
      <c r="T3" s="265"/>
      <c r="U3" s="266"/>
      <c r="V3" s="266"/>
      <c r="W3" s="267"/>
      <c r="X3" s="267"/>
      <c r="Y3" s="267"/>
      <c r="AF3" s="2"/>
      <c r="AG3" s="2"/>
      <c r="AH3" s="2"/>
      <c r="AI3" s="2"/>
      <c r="AJ3" s="2"/>
      <c r="AK3" s="2"/>
    </row>
    <row r="4" spans="1:37" s="9" customFormat="1" ht="16.2" x14ac:dyDescent="0.3">
      <c r="A4" s="38" t="s">
        <v>23</v>
      </c>
      <c r="B4" s="112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9" t="s">
        <v>38</v>
      </c>
      <c r="H4" s="112" t="s">
        <v>29</v>
      </c>
      <c r="I4" s="6" t="s">
        <v>25</v>
      </c>
      <c r="J4" s="7" t="s">
        <v>26</v>
      </c>
      <c r="K4" s="44" t="s">
        <v>27</v>
      </c>
      <c r="L4" s="95" t="s">
        <v>28</v>
      </c>
      <c r="M4" s="39" t="s">
        <v>39</v>
      </c>
      <c r="N4" s="33" t="s">
        <v>29</v>
      </c>
      <c r="O4" s="62" t="s">
        <v>25</v>
      </c>
      <c r="P4" s="7" t="s">
        <v>26</v>
      </c>
      <c r="Q4" s="44" t="s">
        <v>27</v>
      </c>
      <c r="R4" s="44" t="s">
        <v>30</v>
      </c>
      <c r="S4" s="39" t="s">
        <v>39</v>
      </c>
      <c r="T4" s="140"/>
      <c r="U4" s="131"/>
      <c r="V4" s="132"/>
      <c r="W4" s="131"/>
      <c r="X4" s="131"/>
      <c r="Y4" s="39"/>
      <c r="AF4" s="10"/>
    </row>
    <row r="5" spans="1:37" s="9" customFormat="1" ht="16.5" customHeight="1" x14ac:dyDescent="0.3">
      <c r="A5" s="214" t="s">
        <v>35</v>
      </c>
      <c r="B5" s="237" t="str">
        <f>萬新葷菜單!C16</f>
        <v>白米飯</v>
      </c>
      <c r="C5" s="100" t="s">
        <v>119</v>
      </c>
      <c r="D5" s="100">
        <v>110</v>
      </c>
      <c r="E5" s="142">
        <f t="shared" ref="E5" si="0">D5*370/1000</f>
        <v>40.700000000000003</v>
      </c>
      <c r="F5" s="121" t="s">
        <v>197</v>
      </c>
      <c r="G5" s="113"/>
      <c r="H5" s="268" t="str">
        <f>萬新葷菜單!D17</f>
        <v>沙茶炒麵</v>
      </c>
      <c r="I5" s="51" t="s">
        <v>181</v>
      </c>
      <c r="J5" s="100">
        <v>165</v>
      </c>
      <c r="K5" s="142">
        <f t="shared" ref="K5:K8" si="1">J5*370/1000</f>
        <v>61.05</v>
      </c>
      <c r="L5" s="121" t="s">
        <v>197</v>
      </c>
      <c r="M5" s="43"/>
      <c r="N5" s="245" t="str">
        <f>萬新葷菜單!C18</f>
        <v>海苔飯</v>
      </c>
      <c r="O5" s="64" t="s">
        <v>119</v>
      </c>
      <c r="P5" s="100">
        <v>110</v>
      </c>
      <c r="Q5" s="142">
        <f t="shared" ref="Q5" si="2">P5*370/1000</f>
        <v>40.700000000000003</v>
      </c>
      <c r="R5" s="121" t="s">
        <v>197</v>
      </c>
      <c r="S5" s="102"/>
      <c r="T5" s="263"/>
      <c r="U5" s="133"/>
      <c r="V5" s="133"/>
      <c r="W5" s="133"/>
      <c r="X5" s="134"/>
      <c r="Y5" s="39"/>
      <c r="AF5" s="10"/>
    </row>
    <row r="6" spans="1:37" s="9" customFormat="1" ht="16.2" x14ac:dyDescent="0.3">
      <c r="A6" s="201"/>
      <c r="B6" s="238"/>
      <c r="C6" s="100"/>
      <c r="D6" s="100"/>
      <c r="E6" s="100"/>
      <c r="F6" s="100"/>
      <c r="G6" s="113"/>
      <c r="H6" s="268"/>
      <c r="I6" s="51" t="s">
        <v>134</v>
      </c>
      <c r="J6" s="100">
        <v>55</v>
      </c>
      <c r="K6" s="142">
        <f t="shared" si="1"/>
        <v>20.350000000000001</v>
      </c>
      <c r="L6" s="120" t="s">
        <v>196</v>
      </c>
      <c r="M6" s="43"/>
      <c r="N6" s="246"/>
      <c r="O6" s="64" t="s">
        <v>150</v>
      </c>
      <c r="P6" s="100">
        <v>1</v>
      </c>
      <c r="Q6" s="100">
        <v>1</v>
      </c>
      <c r="R6" s="121" t="s">
        <v>197</v>
      </c>
      <c r="S6" s="102"/>
      <c r="T6" s="263"/>
      <c r="U6" s="133"/>
      <c r="V6" s="133"/>
      <c r="W6" s="133"/>
      <c r="X6" s="134"/>
      <c r="Y6" s="39"/>
      <c r="AF6" s="10"/>
    </row>
    <row r="7" spans="1:37" s="9" customFormat="1" ht="16.2" x14ac:dyDescent="0.3">
      <c r="A7" s="202"/>
      <c r="B7" s="248"/>
      <c r="C7" s="100"/>
      <c r="D7" s="100"/>
      <c r="E7" s="100"/>
      <c r="F7" s="100"/>
      <c r="G7" s="113"/>
      <c r="H7" s="268"/>
      <c r="I7" s="51" t="s">
        <v>125</v>
      </c>
      <c r="J7" s="100">
        <v>5</v>
      </c>
      <c r="K7" s="142">
        <f t="shared" si="1"/>
        <v>1.85</v>
      </c>
      <c r="L7" s="121" t="s">
        <v>197</v>
      </c>
      <c r="M7" s="43"/>
      <c r="N7" s="256"/>
      <c r="O7" s="64"/>
      <c r="P7" s="100"/>
      <c r="Q7" s="100"/>
      <c r="R7" s="100"/>
      <c r="S7" s="102"/>
      <c r="T7" s="263"/>
      <c r="U7" s="133"/>
      <c r="V7" s="133"/>
      <c r="W7" s="133"/>
      <c r="X7" s="134"/>
      <c r="Y7" s="39"/>
      <c r="AF7" s="10"/>
    </row>
    <row r="8" spans="1:37" s="12" customFormat="1" ht="16.5" customHeight="1" x14ac:dyDescent="0.3">
      <c r="A8" s="214" t="s">
        <v>34</v>
      </c>
      <c r="B8" s="230" t="str">
        <f>萬新葷菜單!D16</f>
        <v>油蔥肉燥</v>
      </c>
      <c r="C8" s="100" t="s">
        <v>166</v>
      </c>
      <c r="D8" s="100">
        <v>30</v>
      </c>
      <c r="E8" s="142">
        <f t="shared" ref="E8:E10" si="3">D8*370/1000</f>
        <v>11.1</v>
      </c>
      <c r="F8" s="120" t="s">
        <v>196</v>
      </c>
      <c r="G8" s="114"/>
      <c r="H8" s="268"/>
      <c r="I8" s="51" t="s">
        <v>122</v>
      </c>
      <c r="J8" s="100">
        <v>8</v>
      </c>
      <c r="K8" s="142">
        <f t="shared" si="1"/>
        <v>2.96</v>
      </c>
      <c r="L8" s="121" t="s">
        <v>197</v>
      </c>
      <c r="M8" s="53"/>
      <c r="N8" s="264" t="str">
        <f>萬新葷菜單!D18</f>
        <v>味噌燒雞</v>
      </c>
      <c r="O8" s="64" t="s">
        <v>128</v>
      </c>
      <c r="P8" s="100">
        <v>80</v>
      </c>
      <c r="Q8" s="142">
        <f t="shared" ref="Q8:Q9" si="4">P8*370/1000</f>
        <v>29.6</v>
      </c>
      <c r="R8" s="120" t="s">
        <v>196</v>
      </c>
      <c r="S8" s="49"/>
      <c r="T8" s="263"/>
      <c r="U8" s="133"/>
      <c r="V8" s="133"/>
      <c r="W8" s="133"/>
      <c r="X8" s="135"/>
      <c r="Y8" s="135"/>
    </row>
    <row r="9" spans="1:37" s="12" customFormat="1" ht="16.2" x14ac:dyDescent="0.3">
      <c r="A9" s="201"/>
      <c r="B9" s="231"/>
      <c r="C9" s="100" t="s">
        <v>178</v>
      </c>
      <c r="D9" s="100">
        <v>30</v>
      </c>
      <c r="E9" s="142">
        <f t="shared" si="3"/>
        <v>11.1</v>
      </c>
      <c r="F9" s="120" t="s">
        <v>196</v>
      </c>
      <c r="G9" s="114"/>
      <c r="H9" s="268"/>
      <c r="I9" s="51" t="s">
        <v>136</v>
      </c>
      <c r="J9" s="100">
        <v>1</v>
      </c>
      <c r="K9" s="100">
        <v>1</v>
      </c>
      <c r="L9" s="121" t="s">
        <v>197</v>
      </c>
      <c r="M9" s="50"/>
      <c r="N9" s="246"/>
      <c r="O9" s="64" t="s">
        <v>126</v>
      </c>
      <c r="P9" s="100">
        <v>50</v>
      </c>
      <c r="Q9" s="142">
        <f t="shared" si="4"/>
        <v>18.5</v>
      </c>
      <c r="R9" s="121" t="s">
        <v>197</v>
      </c>
      <c r="S9" s="49"/>
      <c r="T9" s="263"/>
      <c r="U9" s="133"/>
      <c r="V9" s="133"/>
      <c r="W9" s="133"/>
      <c r="X9" s="135"/>
      <c r="Y9" s="135"/>
    </row>
    <row r="10" spans="1:37" s="12" customFormat="1" ht="16.2" x14ac:dyDescent="0.3">
      <c r="A10" s="201"/>
      <c r="B10" s="231"/>
      <c r="C10" s="100" t="s">
        <v>122</v>
      </c>
      <c r="D10" s="100">
        <v>45</v>
      </c>
      <c r="E10" s="142">
        <f t="shared" si="3"/>
        <v>16.649999999999999</v>
      </c>
      <c r="F10" s="121" t="s">
        <v>197</v>
      </c>
      <c r="G10" s="114"/>
      <c r="H10" s="268"/>
      <c r="I10" s="51" t="s">
        <v>129</v>
      </c>
      <c r="J10" s="100">
        <v>30</v>
      </c>
      <c r="K10" s="142">
        <f t="shared" ref="K10" si="5">J10*370/1000</f>
        <v>11.1</v>
      </c>
      <c r="L10" s="121" t="s">
        <v>197</v>
      </c>
      <c r="M10" s="50"/>
      <c r="N10" s="246"/>
      <c r="O10" s="64"/>
      <c r="P10" s="100"/>
      <c r="Q10" s="100"/>
      <c r="R10" s="121"/>
      <c r="S10" s="49"/>
      <c r="T10" s="263"/>
      <c r="U10" s="133"/>
      <c r="V10" s="133"/>
      <c r="W10" s="133"/>
      <c r="X10" s="135"/>
      <c r="Y10" s="135"/>
    </row>
    <row r="11" spans="1:37" s="12" customFormat="1" ht="16.2" x14ac:dyDescent="0.3">
      <c r="A11" s="201"/>
      <c r="B11" s="231"/>
      <c r="C11" s="100"/>
      <c r="D11" s="100"/>
      <c r="E11" s="100"/>
      <c r="F11" s="100"/>
      <c r="G11" s="114"/>
      <c r="H11" s="268"/>
      <c r="I11" s="51"/>
      <c r="J11" s="100"/>
      <c r="K11" s="100"/>
      <c r="L11" s="121"/>
      <c r="M11" s="50"/>
      <c r="N11" s="246"/>
      <c r="O11" s="64"/>
      <c r="P11" s="100"/>
      <c r="Q11" s="100"/>
      <c r="R11" s="100"/>
      <c r="S11" s="47"/>
      <c r="T11" s="263"/>
      <c r="U11" s="133"/>
      <c r="V11" s="133"/>
      <c r="W11" s="133"/>
      <c r="X11" s="135"/>
      <c r="Y11" s="135"/>
      <c r="AF11" s="13"/>
    </row>
    <row r="12" spans="1:37" s="12" customFormat="1" ht="16.2" x14ac:dyDescent="0.3">
      <c r="A12" s="201"/>
      <c r="B12" s="231"/>
      <c r="C12" s="100"/>
      <c r="D12" s="100"/>
      <c r="E12" s="100"/>
      <c r="F12" s="100"/>
      <c r="G12" s="114"/>
      <c r="H12" s="268"/>
      <c r="I12" s="51"/>
      <c r="J12" s="100"/>
      <c r="K12" s="100"/>
      <c r="L12" s="100"/>
      <c r="M12" s="50"/>
      <c r="N12" s="246"/>
      <c r="O12" s="64"/>
      <c r="P12" s="100"/>
      <c r="Q12" s="100"/>
      <c r="R12" s="100"/>
      <c r="S12" s="47"/>
      <c r="T12" s="263"/>
      <c r="U12" s="133"/>
      <c r="V12" s="133"/>
      <c r="W12" s="133"/>
      <c r="X12" s="135"/>
      <c r="Y12" s="135"/>
    </row>
    <row r="13" spans="1:37" s="12" customFormat="1" ht="15.75" customHeight="1" x14ac:dyDescent="0.3">
      <c r="A13" s="201"/>
      <c r="B13" s="231"/>
      <c r="C13" s="100"/>
      <c r="D13" s="100"/>
      <c r="E13" s="100"/>
      <c r="F13" s="100"/>
      <c r="G13" s="114"/>
      <c r="H13" s="268"/>
      <c r="I13" s="51"/>
      <c r="J13" s="100"/>
      <c r="K13" s="100"/>
      <c r="L13" s="100"/>
      <c r="M13" s="50"/>
      <c r="N13" s="246"/>
      <c r="O13" s="64"/>
      <c r="P13" s="100"/>
      <c r="Q13" s="100"/>
      <c r="R13" s="100"/>
      <c r="S13" s="47"/>
      <c r="T13" s="263"/>
      <c r="U13" s="133"/>
      <c r="V13" s="133"/>
      <c r="W13" s="133"/>
      <c r="X13" s="135"/>
      <c r="Y13" s="135"/>
    </row>
    <row r="14" spans="1:37" s="12" customFormat="1" ht="16.2" x14ac:dyDescent="0.3">
      <c r="A14" s="202"/>
      <c r="B14" s="232"/>
      <c r="C14" s="100"/>
      <c r="D14" s="100"/>
      <c r="E14" s="100"/>
      <c r="F14" s="100"/>
      <c r="G14" s="114"/>
      <c r="H14" s="268"/>
      <c r="I14" s="51"/>
      <c r="J14" s="100"/>
      <c r="K14" s="100"/>
      <c r="L14" s="100"/>
      <c r="M14" s="50"/>
      <c r="N14" s="247"/>
      <c r="O14" s="64"/>
      <c r="P14" s="100"/>
      <c r="Q14" s="100"/>
      <c r="R14" s="100"/>
      <c r="S14" s="47"/>
      <c r="T14" s="263"/>
      <c r="U14" s="133"/>
      <c r="V14" s="133"/>
      <c r="W14" s="133"/>
      <c r="X14" s="135"/>
      <c r="Y14" s="135"/>
    </row>
    <row r="15" spans="1:37" s="12" customFormat="1" ht="15.75" customHeight="1" x14ac:dyDescent="0.3">
      <c r="A15" s="200" t="s">
        <v>31</v>
      </c>
      <c r="B15" s="230" t="s">
        <v>176</v>
      </c>
      <c r="C15" s="100" t="s">
        <v>141</v>
      </c>
      <c r="D15" s="100">
        <v>1</v>
      </c>
      <c r="E15" s="100">
        <v>1</v>
      </c>
      <c r="F15" s="121" t="s">
        <v>197</v>
      </c>
      <c r="G15" s="40"/>
      <c r="H15" s="264" t="str">
        <f>萬新葷菜單!E17</f>
        <v>麥克雞塊×3</v>
      </c>
      <c r="I15" s="51" t="s">
        <v>182</v>
      </c>
      <c r="J15" s="100">
        <v>60</v>
      </c>
      <c r="K15" s="142">
        <f t="shared" ref="K15" si="6">J15*370/1000</f>
        <v>22.2</v>
      </c>
      <c r="L15" s="120" t="s">
        <v>196</v>
      </c>
      <c r="M15" s="50"/>
      <c r="N15" s="230" t="str">
        <f>萬新葷菜單!E18</f>
        <v>黑胡椒肉片</v>
      </c>
      <c r="O15" s="64" t="s">
        <v>121</v>
      </c>
      <c r="P15" s="100">
        <v>37</v>
      </c>
      <c r="Q15" s="142">
        <f t="shared" ref="Q15:Q18" si="7">P15*370/1000</f>
        <v>13.69</v>
      </c>
      <c r="R15" s="120" t="s">
        <v>196</v>
      </c>
      <c r="S15" s="47"/>
      <c r="T15" s="263"/>
      <c r="U15" s="133"/>
      <c r="V15" s="133"/>
      <c r="W15" s="133"/>
      <c r="X15" s="135"/>
      <c r="Y15" s="135"/>
    </row>
    <row r="16" spans="1:37" s="12" customFormat="1" ht="16.5" customHeight="1" x14ac:dyDescent="0.3">
      <c r="A16" s="201"/>
      <c r="B16" s="231"/>
      <c r="C16" s="100" t="s">
        <v>134</v>
      </c>
      <c r="D16" s="100">
        <v>8</v>
      </c>
      <c r="E16" s="142">
        <f t="shared" ref="E16:E18" si="8">D16*370/1000</f>
        <v>2.96</v>
      </c>
      <c r="F16" s="120" t="s">
        <v>196</v>
      </c>
      <c r="G16" s="41"/>
      <c r="H16" s="246"/>
      <c r="I16" s="51"/>
      <c r="J16" s="100"/>
      <c r="K16" s="100"/>
      <c r="L16" s="100"/>
      <c r="M16" s="50"/>
      <c r="N16" s="231"/>
      <c r="O16" s="64" t="s">
        <v>130</v>
      </c>
      <c r="P16" s="100">
        <v>35</v>
      </c>
      <c r="Q16" s="142">
        <f t="shared" si="7"/>
        <v>12.95</v>
      </c>
      <c r="R16" s="121" t="s">
        <v>199</v>
      </c>
      <c r="S16" s="47"/>
      <c r="T16" s="263"/>
      <c r="U16" s="133"/>
      <c r="V16" s="133"/>
      <c r="W16" s="133"/>
      <c r="X16" s="134"/>
      <c r="Y16" s="134"/>
    </row>
    <row r="17" spans="1:25" s="12" customFormat="1" ht="16.2" x14ac:dyDescent="0.3">
      <c r="A17" s="201"/>
      <c r="B17" s="231"/>
      <c r="C17" s="100" t="s">
        <v>179</v>
      </c>
      <c r="D17" s="100">
        <v>35</v>
      </c>
      <c r="E17" s="142">
        <f t="shared" si="8"/>
        <v>12.95</v>
      </c>
      <c r="F17" s="121" t="s">
        <v>197</v>
      </c>
      <c r="G17" s="41"/>
      <c r="H17" s="246"/>
      <c r="I17" s="51"/>
      <c r="J17" s="100"/>
      <c r="K17" s="100"/>
      <c r="L17" s="100"/>
      <c r="M17" s="50"/>
      <c r="N17" s="231"/>
      <c r="O17" s="64" t="s">
        <v>122</v>
      </c>
      <c r="P17" s="100">
        <v>10</v>
      </c>
      <c r="Q17" s="142">
        <f t="shared" si="7"/>
        <v>3.7</v>
      </c>
      <c r="R17" s="121" t="s">
        <v>197</v>
      </c>
      <c r="S17" s="47"/>
      <c r="T17" s="263"/>
      <c r="U17" s="133"/>
      <c r="V17" s="133"/>
      <c r="W17" s="133"/>
      <c r="X17" s="134"/>
      <c r="Y17" s="134"/>
    </row>
    <row r="18" spans="1:25" s="12" customFormat="1" ht="16.2" x14ac:dyDescent="0.3">
      <c r="A18" s="201"/>
      <c r="B18" s="231"/>
      <c r="C18" s="100" t="s">
        <v>170</v>
      </c>
      <c r="D18" s="100">
        <v>20</v>
      </c>
      <c r="E18" s="142">
        <f t="shared" si="8"/>
        <v>7.4</v>
      </c>
      <c r="F18" s="121" t="s">
        <v>199</v>
      </c>
      <c r="G18" s="41"/>
      <c r="H18" s="246"/>
      <c r="I18" s="51"/>
      <c r="J18" s="100"/>
      <c r="K18" s="100"/>
      <c r="L18" s="100"/>
      <c r="M18" s="50"/>
      <c r="N18" s="231"/>
      <c r="O18" s="64" t="s">
        <v>125</v>
      </c>
      <c r="P18" s="100">
        <v>7</v>
      </c>
      <c r="Q18" s="142">
        <f t="shared" si="7"/>
        <v>2.59</v>
      </c>
      <c r="R18" s="121" t="s">
        <v>197</v>
      </c>
      <c r="S18" s="47"/>
      <c r="T18" s="263"/>
      <c r="U18" s="133"/>
      <c r="V18" s="133"/>
      <c r="W18" s="133"/>
      <c r="X18" s="134"/>
      <c r="Y18" s="134"/>
    </row>
    <row r="19" spans="1:25" s="12" customFormat="1" ht="16.2" x14ac:dyDescent="0.3">
      <c r="A19" s="201"/>
      <c r="B19" s="231"/>
      <c r="C19" s="100"/>
      <c r="D19" s="100"/>
      <c r="E19" s="100"/>
      <c r="F19" s="100"/>
      <c r="G19" s="41"/>
      <c r="H19" s="246"/>
      <c r="I19" s="51"/>
      <c r="J19" s="100"/>
      <c r="K19" s="100"/>
      <c r="L19" s="100"/>
      <c r="M19" s="50"/>
      <c r="N19" s="231"/>
      <c r="O19" s="64"/>
      <c r="P19" s="100"/>
      <c r="Q19" s="100"/>
      <c r="R19" s="100"/>
      <c r="S19" s="47"/>
      <c r="T19" s="263"/>
      <c r="U19" s="133"/>
      <c r="V19" s="133"/>
      <c r="W19" s="133"/>
      <c r="X19" s="134"/>
      <c r="Y19" s="134"/>
    </row>
    <row r="20" spans="1:25" s="12" customFormat="1" ht="16.2" x14ac:dyDescent="0.3">
      <c r="A20" s="202"/>
      <c r="B20" s="232"/>
      <c r="C20" s="100"/>
      <c r="D20" s="100"/>
      <c r="E20" s="100"/>
      <c r="F20" s="100"/>
      <c r="G20" s="41"/>
      <c r="H20" s="256"/>
      <c r="I20" s="51"/>
      <c r="J20" s="100"/>
      <c r="K20" s="100"/>
      <c r="L20" s="100"/>
      <c r="M20" s="50"/>
      <c r="N20" s="232"/>
      <c r="O20" s="64"/>
      <c r="P20" s="100"/>
      <c r="Q20" s="100"/>
      <c r="R20" s="100"/>
      <c r="S20" s="47"/>
      <c r="T20" s="263"/>
      <c r="U20" s="133"/>
      <c r="V20" s="133"/>
      <c r="W20" s="133"/>
      <c r="X20" s="134"/>
      <c r="Y20" s="134"/>
    </row>
    <row r="21" spans="1:25" s="12" customFormat="1" ht="16.5" customHeight="1" x14ac:dyDescent="0.3">
      <c r="A21" s="200" t="s">
        <v>32</v>
      </c>
      <c r="B21" s="230" t="str">
        <f>萬新葷菜單!F16</f>
        <v>炒小白菜</v>
      </c>
      <c r="C21" s="100" t="s">
        <v>143</v>
      </c>
      <c r="D21" s="100">
        <v>100</v>
      </c>
      <c r="E21" s="142">
        <f t="shared" ref="E21" si="9">D21*370/1000</f>
        <v>37</v>
      </c>
      <c r="F21" s="121" t="s">
        <v>199</v>
      </c>
      <c r="G21" s="41"/>
      <c r="H21" s="264" t="str">
        <f>萬新葷菜單!F17</f>
        <v>炒 油 菜</v>
      </c>
      <c r="I21" s="51" t="s">
        <v>137</v>
      </c>
      <c r="J21" s="100">
        <v>100</v>
      </c>
      <c r="K21" s="142">
        <f t="shared" ref="K21" si="10">J21*370/1000</f>
        <v>37</v>
      </c>
      <c r="L21" s="121" t="s">
        <v>212</v>
      </c>
      <c r="M21" s="50"/>
      <c r="N21" s="245" t="str">
        <f>萬新葷菜單!F18</f>
        <v>炒空心菜</v>
      </c>
      <c r="O21" s="63" t="s">
        <v>156</v>
      </c>
      <c r="P21" s="100">
        <v>100</v>
      </c>
      <c r="Q21" s="142">
        <f t="shared" ref="Q21" si="11">P21*370/1000</f>
        <v>37</v>
      </c>
      <c r="R21" s="121" t="s">
        <v>199</v>
      </c>
      <c r="S21" s="47"/>
      <c r="T21" s="263"/>
      <c r="U21" s="136"/>
      <c r="V21" s="133"/>
      <c r="W21" s="133"/>
      <c r="X21" s="134"/>
      <c r="Y21" s="134"/>
    </row>
    <row r="22" spans="1:25" s="12" customFormat="1" ht="16.5" customHeight="1" x14ac:dyDescent="0.3">
      <c r="A22" s="201"/>
      <c r="B22" s="231"/>
      <c r="C22" s="100"/>
      <c r="D22" s="100"/>
      <c r="E22" s="100"/>
      <c r="F22" s="100"/>
      <c r="G22" s="41"/>
      <c r="H22" s="246"/>
      <c r="I22" s="51"/>
      <c r="J22" s="100"/>
      <c r="K22" s="100"/>
      <c r="L22" s="100"/>
      <c r="M22" s="50"/>
      <c r="N22" s="246"/>
      <c r="O22" s="51"/>
      <c r="P22" s="100"/>
      <c r="Q22" s="100"/>
      <c r="R22" s="100"/>
      <c r="S22" s="47"/>
      <c r="T22" s="263"/>
      <c r="U22" s="133"/>
      <c r="V22" s="133"/>
      <c r="W22" s="133"/>
      <c r="X22" s="134"/>
      <c r="Y22" s="134"/>
    </row>
    <row r="23" spans="1:25" s="12" customFormat="1" ht="16.5" customHeight="1" x14ac:dyDescent="0.3">
      <c r="A23" s="201"/>
      <c r="B23" s="231"/>
      <c r="C23" s="100"/>
      <c r="D23" s="100"/>
      <c r="E23" s="100"/>
      <c r="F23" s="100"/>
      <c r="G23" s="41"/>
      <c r="H23" s="246"/>
      <c r="I23" s="51"/>
      <c r="J23" s="100"/>
      <c r="K23" s="100"/>
      <c r="L23" s="100"/>
      <c r="M23" s="50"/>
      <c r="N23" s="246"/>
      <c r="O23" s="51"/>
      <c r="P23" s="100"/>
      <c r="Q23" s="100"/>
      <c r="R23" s="100"/>
      <c r="S23" s="47"/>
      <c r="T23" s="263"/>
      <c r="U23" s="133"/>
      <c r="V23" s="133"/>
      <c r="W23" s="133"/>
      <c r="X23" s="134"/>
      <c r="Y23" s="134"/>
    </row>
    <row r="24" spans="1:25" s="12" customFormat="1" ht="16.2" x14ac:dyDescent="0.3">
      <c r="A24" s="202"/>
      <c r="B24" s="232"/>
      <c r="C24" s="100"/>
      <c r="D24" s="100"/>
      <c r="E24" s="100"/>
      <c r="F24" s="100"/>
      <c r="G24" s="41"/>
      <c r="H24" s="247"/>
      <c r="I24" s="51"/>
      <c r="J24" s="100"/>
      <c r="K24" s="100"/>
      <c r="L24" s="100"/>
      <c r="M24" s="50"/>
      <c r="N24" s="256"/>
      <c r="O24" s="51"/>
      <c r="P24" s="100"/>
      <c r="Q24" s="100"/>
      <c r="R24" s="100"/>
      <c r="S24" s="47"/>
      <c r="T24" s="263"/>
      <c r="U24" s="133"/>
      <c r="V24" s="133"/>
      <c r="W24" s="133"/>
      <c r="X24" s="134"/>
      <c r="Y24" s="134"/>
    </row>
    <row r="25" spans="1:25" s="12" customFormat="1" ht="15.75" customHeight="1" x14ac:dyDescent="0.3">
      <c r="A25" s="200" t="s">
        <v>33</v>
      </c>
      <c r="B25" s="230" t="str">
        <f>萬新葷菜單!G16</f>
        <v>玉米蛋花</v>
      </c>
      <c r="C25" s="100" t="s">
        <v>180</v>
      </c>
      <c r="D25" s="100">
        <v>22</v>
      </c>
      <c r="E25" s="142">
        <f t="shared" ref="E25:E26" si="12">D25*370/1000</f>
        <v>8.14</v>
      </c>
      <c r="F25" s="122" t="s">
        <v>198</v>
      </c>
      <c r="G25" s="41"/>
      <c r="H25" s="245" t="str">
        <f>萬新葷菜單!G17</f>
        <v>冬 瓜 湯</v>
      </c>
      <c r="I25" s="51" t="s">
        <v>183</v>
      </c>
      <c r="J25" s="100">
        <v>30</v>
      </c>
      <c r="K25" s="142">
        <f t="shared" ref="K25" si="13">J25*370/1000</f>
        <v>11.1</v>
      </c>
      <c r="L25" s="121" t="s">
        <v>199</v>
      </c>
      <c r="M25" s="50"/>
      <c r="N25" s="264" t="str">
        <f>萬新葷菜單!G18</f>
        <v>薑絲海芽</v>
      </c>
      <c r="O25" s="51" t="s">
        <v>184</v>
      </c>
      <c r="P25" s="100">
        <v>1</v>
      </c>
      <c r="Q25" s="100">
        <v>1</v>
      </c>
      <c r="R25" s="121" t="s">
        <v>197</v>
      </c>
      <c r="S25" s="47"/>
      <c r="T25" s="263"/>
      <c r="U25" s="133"/>
      <c r="V25" s="133"/>
      <c r="W25" s="133"/>
      <c r="X25" s="134"/>
      <c r="Y25" s="134"/>
    </row>
    <row r="26" spans="1:25" s="12" customFormat="1" ht="16.2" x14ac:dyDescent="0.3">
      <c r="A26" s="201"/>
      <c r="B26" s="231"/>
      <c r="C26" s="100" t="s">
        <v>154</v>
      </c>
      <c r="D26" s="100">
        <v>3</v>
      </c>
      <c r="E26" s="142">
        <f t="shared" si="12"/>
        <v>1.1100000000000001</v>
      </c>
      <c r="F26" s="121" t="s">
        <v>199</v>
      </c>
      <c r="G26" s="41"/>
      <c r="H26" s="246"/>
      <c r="I26" s="51"/>
      <c r="J26" s="100"/>
      <c r="K26" s="100"/>
      <c r="L26" s="120"/>
      <c r="M26" s="50"/>
      <c r="N26" s="246"/>
      <c r="O26" s="51"/>
      <c r="P26" s="100"/>
      <c r="Q26" s="100"/>
      <c r="R26" s="120"/>
      <c r="S26" s="47"/>
      <c r="T26" s="263"/>
      <c r="U26" s="133"/>
      <c r="V26" s="133"/>
      <c r="W26" s="133"/>
      <c r="X26" s="134"/>
      <c r="Y26" s="134"/>
    </row>
    <row r="27" spans="1:25" s="12" customFormat="1" ht="16.2" x14ac:dyDescent="0.3">
      <c r="A27" s="202"/>
      <c r="B27" s="232"/>
      <c r="C27" s="100"/>
      <c r="D27" s="100"/>
      <c r="E27" s="100"/>
      <c r="F27" s="100"/>
      <c r="G27" s="41"/>
      <c r="H27" s="256"/>
      <c r="I27" s="51"/>
      <c r="J27" s="100"/>
      <c r="K27" s="100"/>
      <c r="L27" s="100"/>
      <c r="M27" s="50"/>
      <c r="N27" s="256"/>
      <c r="O27" s="51"/>
      <c r="P27" s="100"/>
      <c r="Q27" s="100"/>
      <c r="R27" s="100"/>
      <c r="S27" s="47"/>
      <c r="T27" s="263"/>
      <c r="U27" s="133"/>
      <c r="V27" s="133"/>
      <c r="W27" s="133"/>
      <c r="X27" s="134"/>
      <c r="Y27" s="134"/>
    </row>
    <row r="28" spans="1:25" s="18" customFormat="1" ht="18" customHeight="1" x14ac:dyDescent="0.3">
      <c r="A28" s="28" t="s">
        <v>19</v>
      </c>
      <c r="B28" s="70"/>
      <c r="C28" s="73"/>
      <c r="D28" s="71"/>
      <c r="E28" s="77"/>
      <c r="F28" s="73"/>
      <c r="G28" s="17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104"/>
      <c r="T28" s="141"/>
      <c r="U28" s="137"/>
      <c r="V28" s="137"/>
      <c r="W28" s="138"/>
      <c r="X28" s="139"/>
      <c r="Y28" s="139"/>
    </row>
    <row r="29" spans="1:25" s="18" customFormat="1" ht="18" customHeight="1" x14ac:dyDescent="0.3">
      <c r="A29" s="29" t="s">
        <v>50</v>
      </c>
      <c r="B29" s="70"/>
      <c r="C29" s="73"/>
      <c r="D29" s="71"/>
      <c r="E29" s="72"/>
      <c r="F29" s="73"/>
      <c r="G29" s="74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104"/>
      <c r="T29" s="141"/>
      <c r="U29" s="139"/>
      <c r="V29" s="137"/>
      <c r="W29" s="138"/>
      <c r="X29" s="139"/>
      <c r="Y29" s="139"/>
    </row>
    <row r="30" spans="1:25" s="18" customFormat="1" ht="19.95" customHeight="1" x14ac:dyDescent="0.3">
      <c r="A30" s="199" t="s">
        <v>18</v>
      </c>
      <c r="B30" s="185" t="s">
        <v>51</v>
      </c>
      <c r="C30" s="251"/>
      <c r="D30" s="251"/>
      <c r="E30" s="251"/>
      <c r="F30" s="252"/>
      <c r="G30" s="79">
        <v>5.8</v>
      </c>
      <c r="H30" s="189" t="s">
        <v>51</v>
      </c>
      <c r="I30" s="186"/>
      <c r="J30" s="186"/>
      <c r="K30" s="186"/>
      <c r="L30" s="187"/>
      <c r="M30" s="79">
        <v>5.5</v>
      </c>
      <c r="N30" s="189" t="s">
        <v>51</v>
      </c>
      <c r="O30" s="186"/>
      <c r="P30" s="186"/>
      <c r="Q30" s="186"/>
      <c r="R30" s="187"/>
      <c r="S30" s="96">
        <v>5.5</v>
      </c>
      <c r="T30" s="262"/>
      <c r="U30" s="261"/>
      <c r="V30" s="261"/>
      <c r="W30" s="261"/>
      <c r="X30" s="261"/>
      <c r="Y30" s="108"/>
    </row>
    <row r="31" spans="1:25" s="18" customFormat="1" ht="19.95" customHeight="1" x14ac:dyDescent="0.3">
      <c r="A31" s="199"/>
      <c r="B31" s="185" t="s">
        <v>17</v>
      </c>
      <c r="C31" s="251"/>
      <c r="D31" s="251"/>
      <c r="E31" s="251"/>
      <c r="F31" s="252"/>
      <c r="G31" s="79">
        <v>3</v>
      </c>
      <c r="H31" s="188" t="s">
        <v>17</v>
      </c>
      <c r="I31" s="186"/>
      <c r="J31" s="186"/>
      <c r="K31" s="186"/>
      <c r="L31" s="187"/>
      <c r="M31" s="79">
        <v>3</v>
      </c>
      <c r="N31" s="188" t="s">
        <v>17</v>
      </c>
      <c r="O31" s="186"/>
      <c r="P31" s="186"/>
      <c r="Q31" s="186"/>
      <c r="R31" s="187"/>
      <c r="S31" s="96">
        <v>3</v>
      </c>
      <c r="T31" s="262"/>
      <c r="U31" s="261"/>
      <c r="V31" s="261"/>
      <c r="W31" s="261"/>
      <c r="X31" s="261"/>
      <c r="Y31" s="108"/>
    </row>
    <row r="32" spans="1:25" s="18" customFormat="1" ht="19.95" customHeight="1" x14ac:dyDescent="0.3">
      <c r="A32" s="199"/>
      <c r="B32" s="185" t="s">
        <v>16</v>
      </c>
      <c r="C32" s="251"/>
      <c r="D32" s="251"/>
      <c r="E32" s="251"/>
      <c r="F32" s="252"/>
      <c r="G32" s="79">
        <v>1.7</v>
      </c>
      <c r="H32" s="188" t="s">
        <v>16</v>
      </c>
      <c r="I32" s="186"/>
      <c r="J32" s="186"/>
      <c r="K32" s="186"/>
      <c r="L32" s="187"/>
      <c r="M32" s="79">
        <v>1.7</v>
      </c>
      <c r="N32" s="188" t="s">
        <v>16</v>
      </c>
      <c r="O32" s="186"/>
      <c r="P32" s="186"/>
      <c r="Q32" s="186"/>
      <c r="R32" s="187"/>
      <c r="S32" s="96">
        <v>2</v>
      </c>
      <c r="T32" s="262"/>
      <c r="U32" s="261"/>
      <c r="V32" s="261"/>
      <c r="W32" s="261"/>
      <c r="X32" s="261"/>
      <c r="Y32" s="108"/>
    </row>
    <row r="33" spans="1:41" s="18" customFormat="1" ht="19.95" customHeight="1" x14ac:dyDescent="0.3">
      <c r="A33" s="199"/>
      <c r="B33" s="185" t="s">
        <v>53</v>
      </c>
      <c r="C33" s="251"/>
      <c r="D33" s="251"/>
      <c r="E33" s="251"/>
      <c r="F33" s="252"/>
      <c r="G33" s="79">
        <v>0</v>
      </c>
      <c r="H33" s="188" t="s">
        <v>53</v>
      </c>
      <c r="I33" s="186"/>
      <c r="J33" s="186"/>
      <c r="K33" s="186"/>
      <c r="L33" s="187"/>
      <c r="M33" s="79">
        <v>0</v>
      </c>
      <c r="N33" s="188" t="s">
        <v>53</v>
      </c>
      <c r="O33" s="186"/>
      <c r="P33" s="186"/>
      <c r="Q33" s="186"/>
      <c r="R33" s="187"/>
      <c r="S33" s="96">
        <v>0</v>
      </c>
      <c r="T33" s="262"/>
      <c r="U33" s="261"/>
      <c r="V33" s="261"/>
      <c r="W33" s="261"/>
      <c r="X33" s="261"/>
      <c r="Y33" s="108"/>
      <c r="Z33" s="261"/>
      <c r="AA33" s="261"/>
      <c r="AB33" s="261"/>
      <c r="AC33" s="261"/>
      <c r="AD33" s="261"/>
      <c r="AE33" s="108"/>
    </row>
    <row r="34" spans="1:41" s="18" customFormat="1" ht="19.95" customHeight="1" x14ac:dyDescent="0.3">
      <c r="A34" s="199"/>
      <c r="B34" s="185" t="s">
        <v>15</v>
      </c>
      <c r="C34" s="251"/>
      <c r="D34" s="251"/>
      <c r="E34" s="251"/>
      <c r="F34" s="252"/>
      <c r="G34" s="79">
        <v>1</v>
      </c>
      <c r="H34" s="188" t="s">
        <v>15</v>
      </c>
      <c r="I34" s="186"/>
      <c r="J34" s="186"/>
      <c r="K34" s="186"/>
      <c r="L34" s="187"/>
      <c r="M34" s="79">
        <v>1</v>
      </c>
      <c r="N34" s="188" t="s">
        <v>15</v>
      </c>
      <c r="O34" s="186"/>
      <c r="P34" s="186"/>
      <c r="Q34" s="186"/>
      <c r="R34" s="187"/>
      <c r="S34" s="96">
        <v>0</v>
      </c>
      <c r="T34" s="262"/>
      <c r="U34" s="261"/>
      <c r="V34" s="261"/>
      <c r="W34" s="261"/>
      <c r="X34" s="261"/>
      <c r="Y34" s="108"/>
      <c r="Z34" s="261"/>
      <c r="AA34" s="261"/>
      <c r="AB34" s="261"/>
      <c r="AC34" s="261"/>
      <c r="AD34" s="261"/>
      <c r="AE34" s="108"/>
    </row>
    <row r="35" spans="1:41" s="18" customFormat="1" ht="19.95" customHeight="1" x14ac:dyDescent="0.3">
      <c r="A35" s="199"/>
      <c r="B35" s="185" t="s">
        <v>52</v>
      </c>
      <c r="C35" s="251"/>
      <c r="D35" s="251"/>
      <c r="E35" s="251"/>
      <c r="F35" s="252"/>
      <c r="G35" s="79">
        <v>2.9</v>
      </c>
      <c r="H35" s="188" t="s">
        <v>52</v>
      </c>
      <c r="I35" s="186"/>
      <c r="J35" s="186"/>
      <c r="K35" s="186"/>
      <c r="L35" s="187"/>
      <c r="M35" s="79">
        <v>2.5</v>
      </c>
      <c r="N35" s="188" t="s">
        <v>52</v>
      </c>
      <c r="O35" s="186"/>
      <c r="P35" s="186"/>
      <c r="Q35" s="186"/>
      <c r="R35" s="187"/>
      <c r="S35" s="96">
        <v>2.5</v>
      </c>
      <c r="T35" s="262"/>
      <c r="U35" s="261"/>
      <c r="V35" s="261"/>
      <c r="W35" s="261"/>
      <c r="X35" s="261"/>
      <c r="Y35" s="108"/>
      <c r="Z35" s="261"/>
      <c r="AA35" s="261"/>
      <c r="AB35" s="261"/>
      <c r="AC35" s="261"/>
      <c r="AD35" s="261"/>
      <c r="AE35" s="108"/>
    </row>
    <row r="36" spans="1:41" s="18" customFormat="1" ht="19.5" customHeight="1" x14ac:dyDescent="0.3">
      <c r="A36" s="199"/>
      <c r="B36" s="185" t="s">
        <v>14</v>
      </c>
      <c r="C36" s="251"/>
      <c r="D36" s="251"/>
      <c r="E36" s="251"/>
      <c r="F36" s="252"/>
      <c r="G36" s="80">
        <f>G30*68+G31*45+G32*25+G34*60+G35*75</f>
        <v>849.4</v>
      </c>
      <c r="H36" s="188" t="s">
        <v>14</v>
      </c>
      <c r="I36" s="186"/>
      <c r="J36" s="186"/>
      <c r="K36" s="186"/>
      <c r="L36" s="187"/>
      <c r="M36" s="80">
        <f>M30*68+M31*45+M32*25+M34*60+M35*75</f>
        <v>799</v>
      </c>
      <c r="N36" s="188" t="s">
        <v>14</v>
      </c>
      <c r="O36" s="186"/>
      <c r="P36" s="186"/>
      <c r="Q36" s="186"/>
      <c r="R36" s="187"/>
      <c r="S36" s="98">
        <f>S30*68+S31*45+S32*25+S34*60+S35*75</f>
        <v>746.5</v>
      </c>
      <c r="T36" s="262"/>
      <c r="U36" s="261"/>
      <c r="V36" s="261"/>
      <c r="W36" s="261"/>
      <c r="X36" s="261"/>
      <c r="Y36" s="109"/>
      <c r="Z36" s="261"/>
      <c r="AA36" s="261"/>
      <c r="AB36" s="261"/>
      <c r="AC36" s="261"/>
      <c r="AD36" s="261"/>
      <c r="AE36" s="109"/>
    </row>
    <row r="37" spans="1:41" s="18" customFormat="1" ht="26.25" customHeight="1" x14ac:dyDescent="0.3">
      <c r="A37" s="21" t="s">
        <v>13</v>
      </c>
      <c r="B37" s="36"/>
      <c r="C37" s="106"/>
      <c r="D37" s="105"/>
      <c r="E37" s="107"/>
      <c r="F37" s="105"/>
      <c r="G37" s="35"/>
      <c r="H37" s="105"/>
      <c r="I37" s="105"/>
      <c r="J37" s="105"/>
      <c r="K37" s="105"/>
      <c r="L37" s="105"/>
      <c r="M37" s="105"/>
      <c r="N37" s="36" t="s">
        <v>13</v>
      </c>
      <c r="O37" s="21"/>
      <c r="P37" s="22"/>
      <c r="Q37" s="23"/>
      <c r="R37" s="24"/>
      <c r="S37" s="105"/>
      <c r="T37" s="111"/>
      <c r="U37" s="27"/>
      <c r="V37" s="25"/>
      <c r="X37" s="110"/>
      <c r="Z37" s="27"/>
      <c r="AA37" s="27"/>
      <c r="AB37" s="25"/>
      <c r="AD37" s="110"/>
      <c r="AN37" s="25"/>
      <c r="AO37" s="19"/>
    </row>
    <row r="38" spans="1:41" s="18" customFormat="1" ht="24.75" customHeight="1" x14ac:dyDescent="0.3">
      <c r="A38" s="26" t="s">
        <v>12</v>
      </c>
      <c r="B38" s="25"/>
      <c r="N38" s="27"/>
      <c r="R38" s="27" t="s">
        <v>11</v>
      </c>
      <c r="S38" s="27"/>
      <c r="T38" s="27"/>
      <c r="X38" s="27"/>
      <c r="Y38" s="27"/>
      <c r="Z38" s="27" t="s">
        <v>10</v>
      </c>
      <c r="AF38" s="27" t="s">
        <v>9</v>
      </c>
      <c r="AJ38" s="27"/>
      <c r="AK38" s="27"/>
    </row>
  </sheetData>
  <mergeCells count="67">
    <mergeCell ref="N15:N20"/>
    <mergeCell ref="T15:T20"/>
    <mergeCell ref="B15:B20"/>
    <mergeCell ref="H5:H14"/>
    <mergeCell ref="N5:N7"/>
    <mergeCell ref="N8:N14"/>
    <mergeCell ref="B5:B7"/>
    <mergeCell ref="B8:B14"/>
    <mergeCell ref="A15:A20"/>
    <mergeCell ref="A5:A7"/>
    <mergeCell ref="A8:A14"/>
    <mergeCell ref="A1:AI1"/>
    <mergeCell ref="U2:AD2"/>
    <mergeCell ref="H3:J3"/>
    <mergeCell ref="K3:M3"/>
    <mergeCell ref="N3:P3"/>
    <mergeCell ref="Q3:S3"/>
    <mergeCell ref="T3:V3"/>
    <mergeCell ref="W3:Y3"/>
    <mergeCell ref="B3:D3"/>
    <mergeCell ref="E3:G3"/>
    <mergeCell ref="T5:T7"/>
    <mergeCell ref="T8:T14"/>
    <mergeCell ref="H15:H20"/>
    <mergeCell ref="A21:A24"/>
    <mergeCell ref="T21:T24"/>
    <mergeCell ref="B21:B24"/>
    <mergeCell ref="A25:A27"/>
    <mergeCell ref="H25:H27"/>
    <mergeCell ref="T25:T27"/>
    <mergeCell ref="B25:B27"/>
    <mergeCell ref="N21:N24"/>
    <mergeCell ref="N25:N27"/>
    <mergeCell ref="H21:H24"/>
    <mergeCell ref="B30:F30"/>
    <mergeCell ref="B31:F31"/>
    <mergeCell ref="H31:L31"/>
    <mergeCell ref="N31:R31"/>
    <mergeCell ref="T31:X31"/>
    <mergeCell ref="A30:A36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B35:F35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38"/>
  <sheetViews>
    <sheetView topLeftCell="A15" zoomScale="75" zoomScaleNormal="75" workbookViewId="0">
      <selection activeCell="M36" sqref="M36"/>
    </sheetView>
  </sheetViews>
  <sheetFormatPr defaultColWidth="9" defaultRowHeight="13.8" x14ac:dyDescent="0.3"/>
  <cols>
    <col min="1" max="31" width="7.77734375" style="12" customWidth="1"/>
    <col min="32" max="40" width="7.77734375" style="2" customWidth="1"/>
    <col min="41" max="16384" width="9" style="2"/>
  </cols>
  <sheetData>
    <row r="1" spans="1:32" ht="24.6" x14ac:dyDescent="0.3">
      <c r="A1" s="215" t="s">
        <v>231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1"/>
      <c r="AE1" s="1"/>
    </row>
    <row r="2" spans="1:32" ht="21" x14ac:dyDescent="0.3">
      <c r="A2" s="55" t="s">
        <v>232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43</v>
      </c>
      <c r="P2" s="3"/>
      <c r="Q2" s="3"/>
      <c r="R2" s="3"/>
      <c r="S2" s="3"/>
      <c r="T2" s="3"/>
      <c r="U2" s="217" t="s">
        <v>44</v>
      </c>
      <c r="V2" s="217"/>
      <c r="W2" s="217"/>
      <c r="X2" s="217"/>
      <c r="Y2" s="217"/>
      <c r="Z2" s="217"/>
      <c r="AA2" s="217"/>
      <c r="AB2" s="217"/>
      <c r="AC2" s="217"/>
      <c r="AD2" s="217"/>
      <c r="AE2" s="4"/>
    </row>
    <row r="3" spans="1:32" ht="16.2" x14ac:dyDescent="0.3">
      <c r="A3" s="37" t="s">
        <v>22</v>
      </c>
      <c r="B3" s="218">
        <f>萬新葷菜單!A19</f>
        <v>45103</v>
      </c>
      <c r="C3" s="219"/>
      <c r="D3" s="219"/>
      <c r="E3" s="220">
        <f>K3-1</f>
        <v>45103</v>
      </c>
      <c r="F3" s="220"/>
      <c r="G3" s="221"/>
      <c r="H3" s="222">
        <f>萬新葷菜單!A20</f>
        <v>45104</v>
      </c>
      <c r="I3" s="219"/>
      <c r="J3" s="219"/>
      <c r="K3" s="223">
        <f>H3</f>
        <v>45104</v>
      </c>
      <c r="L3" s="223"/>
      <c r="M3" s="225"/>
      <c r="N3" s="222">
        <f>H3+1</f>
        <v>45105</v>
      </c>
      <c r="O3" s="219"/>
      <c r="P3" s="219"/>
      <c r="Q3" s="223">
        <f>N3</f>
        <v>45105</v>
      </c>
      <c r="R3" s="223"/>
      <c r="S3" s="225"/>
      <c r="T3" s="222">
        <f>N3+1</f>
        <v>45106</v>
      </c>
      <c r="U3" s="219"/>
      <c r="V3" s="219"/>
      <c r="W3" s="223">
        <f>T3</f>
        <v>45106</v>
      </c>
      <c r="X3" s="223"/>
      <c r="Y3" s="257"/>
      <c r="Z3" s="222">
        <f>T3+1</f>
        <v>45107</v>
      </c>
      <c r="AA3" s="219"/>
      <c r="AB3" s="219"/>
      <c r="AC3" s="257">
        <f>Z3</f>
        <v>45107</v>
      </c>
      <c r="AD3" s="257"/>
      <c r="AE3" s="270"/>
    </row>
    <row r="4" spans="1:32" s="9" customFormat="1" ht="16.2" x14ac:dyDescent="0.3">
      <c r="A4" s="38" t="s">
        <v>23</v>
      </c>
      <c r="B4" s="87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9" t="s">
        <v>39</v>
      </c>
      <c r="H4" s="112" t="s">
        <v>29</v>
      </c>
      <c r="I4" s="6" t="s">
        <v>25</v>
      </c>
      <c r="J4" s="7" t="s">
        <v>26</v>
      </c>
      <c r="K4" s="44" t="s">
        <v>27</v>
      </c>
      <c r="L4" s="91" t="s">
        <v>28</v>
      </c>
      <c r="M4" s="88" t="s">
        <v>39</v>
      </c>
      <c r="N4" s="112" t="s">
        <v>29</v>
      </c>
      <c r="P4" s="7" t="s">
        <v>26</v>
      </c>
      <c r="Q4" s="44" t="s">
        <v>27</v>
      </c>
      <c r="R4" s="91" t="s">
        <v>28</v>
      </c>
      <c r="S4" s="88" t="s">
        <v>38</v>
      </c>
      <c r="T4" s="33" t="s">
        <v>29</v>
      </c>
      <c r="U4" s="6" t="s">
        <v>25</v>
      </c>
      <c r="V4" s="7" t="s">
        <v>26</v>
      </c>
      <c r="W4" s="44" t="s">
        <v>27</v>
      </c>
      <c r="X4" s="91" t="s">
        <v>28</v>
      </c>
      <c r="Y4" s="102" t="s">
        <v>38</v>
      </c>
      <c r="Z4" s="33" t="s">
        <v>29</v>
      </c>
      <c r="AA4" s="6" t="s">
        <v>25</v>
      </c>
      <c r="AB4" s="7" t="s">
        <v>26</v>
      </c>
      <c r="AC4" s="44" t="s">
        <v>27</v>
      </c>
      <c r="AD4" s="91" t="s">
        <v>28</v>
      </c>
      <c r="AE4" s="88" t="s">
        <v>38</v>
      </c>
      <c r="AF4" s="10"/>
    </row>
    <row r="5" spans="1:32" s="9" customFormat="1" ht="16.5" customHeight="1" x14ac:dyDescent="0.3">
      <c r="A5" s="214" t="s">
        <v>35</v>
      </c>
      <c r="B5" s="249" t="str">
        <f>萬新葷菜單!C19</f>
        <v>白米飯</v>
      </c>
      <c r="C5" s="51" t="s">
        <v>119</v>
      </c>
      <c r="D5" s="100">
        <v>110</v>
      </c>
      <c r="E5" s="142">
        <f t="shared" ref="E5" si="0">D5*370/1000</f>
        <v>40.700000000000003</v>
      </c>
      <c r="F5" s="121" t="s">
        <v>197</v>
      </c>
      <c r="G5" s="43"/>
      <c r="H5" s="264" t="str">
        <f>萬新葷菜單!D20</f>
        <v>紅蔥肉絲米粉</v>
      </c>
      <c r="I5" s="147" t="s">
        <v>244</v>
      </c>
      <c r="J5" s="100">
        <v>150</v>
      </c>
      <c r="K5" s="142">
        <f t="shared" ref="K5:K9" si="1">J5*370/1000</f>
        <v>55.5</v>
      </c>
      <c r="L5" s="121" t="s">
        <v>197</v>
      </c>
      <c r="M5" s="88"/>
      <c r="N5" s="268" t="str">
        <f>萬新葷菜單!C21</f>
        <v>糙米飯</v>
      </c>
      <c r="O5" s="51" t="s">
        <v>119</v>
      </c>
      <c r="P5" s="100">
        <v>93</v>
      </c>
      <c r="Q5" s="142">
        <f t="shared" ref="Q5:Q6" si="2">P5*370/1000</f>
        <v>34.409999999999997</v>
      </c>
      <c r="R5" s="121" t="s">
        <v>197</v>
      </c>
      <c r="S5" s="88"/>
      <c r="T5" s="237" t="str">
        <f>萬新葷菜單!C22</f>
        <v>胚芽米飯</v>
      </c>
      <c r="U5" s="51" t="s">
        <v>119</v>
      </c>
      <c r="V5" s="100">
        <v>93</v>
      </c>
      <c r="W5" s="142">
        <f t="shared" ref="W5:W6" si="3">V5*370/1000</f>
        <v>34.409999999999997</v>
      </c>
      <c r="X5" s="121" t="s">
        <v>197</v>
      </c>
      <c r="Y5" s="102"/>
      <c r="Z5" s="269" t="str">
        <f>萬新葷菜單!C23</f>
        <v>小米飯</v>
      </c>
      <c r="AA5" s="117" t="s">
        <v>119</v>
      </c>
      <c r="AB5" s="100">
        <v>93</v>
      </c>
      <c r="AC5" s="142">
        <f t="shared" ref="AC5:AC6" si="4">AB5*370/1000</f>
        <v>34.409999999999997</v>
      </c>
      <c r="AD5" s="121" t="s">
        <v>197</v>
      </c>
      <c r="AE5" s="88"/>
      <c r="AF5" s="10"/>
    </row>
    <row r="6" spans="1:32" s="9" customFormat="1" ht="16.2" x14ac:dyDescent="0.3">
      <c r="A6" s="201"/>
      <c r="B6" s="234"/>
      <c r="C6" s="51"/>
      <c r="D6" s="100"/>
      <c r="E6" s="100"/>
      <c r="F6" s="120"/>
      <c r="G6" s="43"/>
      <c r="H6" s="246"/>
      <c r="I6" s="147" t="s">
        <v>134</v>
      </c>
      <c r="J6" s="100">
        <v>50</v>
      </c>
      <c r="K6" s="142">
        <f t="shared" si="1"/>
        <v>18.5</v>
      </c>
      <c r="L6" s="120" t="s">
        <v>196</v>
      </c>
      <c r="M6" s="88"/>
      <c r="N6" s="268"/>
      <c r="O6" s="51" t="s">
        <v>145</v>
      </c>
      <c r="P6" s="100">
        <v>17</v>
      </c>
      <c r="Q6" s="142">
        <f t="shared" si="2"/>
        <v>6.29</v>
      </c>
      <c r="R6" s="121" t="s">
        <v>197</v>
      </c>
      <c r="S6" s="88"/>
      <c r="T6" s="238"/>
      <c r="U6" s="51" t="s">
        <v>127</v>
      </c>
      <c r="V6" s="100">
        <v>17</v>
      </c>
      <c r="W6" s="142">
        <f t="shared" si="3"/>
        <v>6.29</v>
      </c>
      <c r="X6" s="121" t="s">
        <v>197</v>
      </c>
      <c r="Y6" s="102"/>
      <c r="Z6" s="268"/>
      <c r="AA6" s="118" t="s">
        <v>165</v>
      </c>
      <c r="AB6" s="100">
        <v>17</v>
      </c>
      <c r="AC6" s="142">
        <f t="shared" si="4"/>
        <v>6.29</v>
      </c>
      <c r="AD6" s="121" t="s">
        <v>197</v>
      </c>
      <c r="AE6" s="88"/>
      <c r="AF6" s="10"/>
    </row>
    <row r="7" spans="1:32" s="9" customFormat="1" ht="16.2" x14ac:dyDescent="0.3">
      <c r="A7" s="202"/>
      <c r="B7" s="235"/>
      <c r="C7" s="51"/>
      <c r="D7" s="100"/>
      <c r="E7" s="100"/>
      <c r="F7" s="121"/>
      <c r="G7" s="43"/>
      <c r="H7" s="246"/>
      <c r="I7" s="147" t="s">
        <v>122</v>
      </c>
      <c r="J7" s="100">
        <v>15</v>
      </c>
      <c r="K7" s="142">
        <f t="shared" si="1"/>
        <v>5.55</v>
      </c>
      <c r="L7" s="120" t="s">
        <v>196</v>
      </c>
      <c r="M7" s="88"/>
      <c r="N7" s="268"/>
      <c r="O7" s="64"/>
      <c r="P7" s="100"/>
      <c r="Q7" s="100"/>
      <c r="R7" s="47"/>
      <c r="S7" s="88"/>
      <c r="T7" s="248"/>
      <c r="U7" s="51"/>
      <c r="V7" s="100"/>
      <c r="W7" s="100"/>
      <c r="X7" s="47"/>
      <c r="Y7" s="102"/>
      <c r="Z7" s="268"/>
      <c r="AA7" s="118"/>
      <c r="AB7" s="100"/>
      <c r="AC7" s="100"/>
      <c r="AD7" s="47"/>
      <c r="AE7" s="88"/>
      <c r="AF7" s="10"/>
    </row>
    <row r="8" spans="1:32" s="12" customFormat="1" ht="16.5" customHeight="1" x14ac:dyDescent="0.3">
      <c r="A8" s="214" t="s">
        <v>34</v>
      </c>
      <c r="B8" s="233" t="str">
        <f>萬新葷菜單!D19</f>
        <v>咖 哩 雞</v>
      </c>
      <c r="C8" s="51" t="s">
        <v>128</v>
      </c>
      <c r="D8" s="100">
        <v>90</v>
      </c>
      <c r="E8" s="142">
        <f t="shared" ref="E8:E11" si="5">D8*370/1000</f>
        <v>33.299999999999997</v>
      </c>
      <c r="F8" s="120" t="s">
        <v>196</v>
      </c>
      <c r="G8" s="56"/>
      <c r="H8" s="246"/>
      <c r="I8" s="147" t="s">
        <v>125</v>
      </c>
      <c r="J8" s="100">
        <v>5</v>
      </c>
      <c r="K8" s="142">
        <f t="shared" si="1"/>
        <v>1.85</v>
      </c>
      <c r="L8" s="121" t="s">
        <v>197</v>
      </c>
      <c r="M8" s="89"/>
      <c r="N8" s="268" t="str">
        <f>萬新葷菜單!D21</f>
        <v>三杯肉片</v>
      </c>
      <c r="O8" s="64" t="s">
        <v>121</v>
      </c>
      <c r="P8" s="100">
        <v>90</v>
      </c>
      <c r="Q8" s="142">
        <f t="shared" ref="Q8:Q9" si="6">P8*370/1000</f>
        <v>33.299999999999997</v>
      </c>
      <c r="R8" s="120" t="s">
        <v>196</v>
      </c>
      <c r="S8" s="89"/>
      <c r="T8" s="245" t="str">
        <f>萬新葷菜單!D22</f>
        <v>菠蘿豬柳</v>
      </c>
      <c r="U8" s="51" t="s">
        <v>172</v>
      </c>
      <c r="V8" s="100">
        <v>60</v>
      </c>
      <c r="W8" s="142">
        <f t="shared" ref="W8:W9" si="7">V8*370/1000</f>
        <v>22.2</v>
      </c>
      <c r="X8" s="120" t="s">
        <v>196</v>
      </c>
      <c r="Y8" s="103"/>
      <c r="Z8" s="268" t="str">
        <f>萬新葷菜單!D23</f>
        <v>焦糖滷翅小腿×2</v>
      </c>
      <c r="AA8" s="118" t="s">
        <v>192</v>
      </c>
      <c r="AB8" s="100">
        <v>100</v>
      </c>
      <c r="AC8" s="142">
        <f t="shared" ref="AC8" si="8">AB8*370/1000</f>
        <v>37</v>
      </c>
      <c r="AD8" s="120" t="s">
        <v>196</v>
      </c>
      <c r="AE8" s="89"/>
    </row>
    <row r="9" spans="1:32" s="12" customFormat="1" ht="16.2" x14ac:dyDescent="0.3">
      <c r="A9" s="201"/>
      <c r="B9" s="234"/>
      <c r="C9" s="51" t="s">
        <v>124</v>
      </c>
      <c r="D9" s="100">
        <v>30</v>
      </c>
      <c r="E9" s="142">
        <f t="shared" si="5"/>
        <v>11.1</v>
      </c>
      <c r="F9" s="121" t="s">
        <v>197</v>
      </c>
      <c r="G9" s="56"/>
      <c r="H9" s="246"/>
      <c r="I9" s="51" t="s">
        <v>130</v>
      </c>
      <c r="J9" s="100">
        <v>20</v>
      </c>
      <c r="K9" s="142">
        <f t="shared" si="1"/>
        <v>7.4</v>
      </c>
      <c r="L9" s="46" t="s">
        <v>207</v>
      </c>
      <c r="M9" s="90"/>
      <c r="N9" s="268"/>
      <c r="O9" s="64" t="s">
        <v>142</v>
      </c>
      <c r="P9" s="100">
        <v>30</v>
      </c>
      <c r="Q9" s="142">
        <f t="shared" si="6"/>
        <v>11.1</v>
      </c>
      <c r="R9" s="121" t="s">
        <v>212</v>
      </c>
      <c r="S9" s="90"/>
      <c r="T9" s="246"/>
      <c r="U9" s="51" t="s">
        <v>122</v>
      </c>
      <c r="V9" s="100">
        <v>40</v>
      </c>
      <c r="W9" s="142">
        <f t="shared" si="7"/>
        <v>14.8</v>
      </c>
      <c r="X9" s="121" t="s">
        <v>197</v>
      </c>
      <c r="Y9" s="47"/>
      <c r="Z9" s="268"/>
      <c r="AA9" s="118"/>
      <c r="AB9" s="100"/>
      <c r="AC9" s="100"/>
      <c r="AD9" s="46"/>
      <c r="AE9" s="90"/>
    </row>
    <row r="10" spans="1:32" s="12" customFormat="1" ht="16.2" x14ac:dyDescent="0.3">
      <c r="A10" s="201"/>
      <c r="B10" s="234"/>
      <c r="C10" s="51" t="s">
        <v>125</v>
      </c>
      <c r="D10" s="100">
        <v>7</v>
      </c>
      <c r="E10" s="142">
        <f t="shared" si="5"/>
        <v>2.59</v>
      </c>
      <c r="F10" s="121" t="s">
        <v>197</v>
      </c>
      <c r="G10" s="56"/>
      <c r="H10" s="246"/>
      <c r="I10" s="51"/>
      <c r="J10" s="100"/>
      <c r="K10" s="100"/>
      <c r="L10" s="121"/>
      <c r="M10" s="90"/>
      <c r="N10" s="268"/>
      <c r="O10" s="64"/>
      <c r="P10" s="100"/>
      <c r="Q10" s="100"/>
      <c r="R10" s="46"/>
      <c r="S10" s="90"/>
      <c r="T10" s="246"/>
      <c r="U10" s="148" t="s">
        <v>222</v>
      </c>
      <c r="V10" s="100">
        <v>1</v>
      </c>
      <c r="W10" s="100">
        <v>1</v>
      </c>
      <c r="X10" s="121" t="s">
        <v>197</v>
      </c>
      <c r="Y10" s="47"/>
      <c r="Z10" s="268"/>
      <c r="AA10" s="118"/>
      <c r="AB10" s="100"/>
      <c r="AC10" s="100"/>
      <c r="AD10" s="46"/>
      <c r="AE10" s="90"/>
    </row>
    <row r="11" spans="1:32" s="12" customFormat="1" ht="16.2" x14ac:dyDescent="0.3">
      <c r="A11" s="201"/>
      <c r="B11" s="234"/>
      <c r="C11" s="51" t="s">
        <v>122</v>
      </c>
      <c r="D11" s="100">
        <v>2</v>
      </c>
      <c r="E11" s="142">
        <f t="shared" si="5"/>
        <v>0.74</v>
      </c>
      <c r="F11" s="124" t="s">
        <v>197</v>
      </c>
      <c r="G11" s="56"/>
      <c r="H11" s="246"/>
      <c r="I11" s="51"/>
      <c r="J11" s="100"/>
      <c r="K11" s="100"/>
      <c r="L11" s="121"/>
      <c r="M11" s="90"/>
      <c r="N11" s="268"/>
      <c r="O11" s="64"/>
      <c r="P11" s="100"/>
      <c r="Q11" s="100"/>
      <c r="R11" s="46"/>
      <c r="S11" s="90"/>
      <c r="T11" s="246"/>
      <c r="U11" s="51"/>
      <c r="V11" s="100"/>
      <c r="W11" s="100"/>
      <c r="X11" s="46"/>
      <c r="Y11" s="47"/>
      <c r="Z11" s="268"/>
      <c r="AA11" s="118"/>
      <c r="AB11" s="100"/>
      <c r="AC11" s="100"/>
      <c r="AD11" s="46"/>
      <c r="AE11" s="90"/>
      <c r="AF11" s="13"/>
    </row>
    <row r="12" spans="1:32" s="12" customFormat="1" ht="16.2" x14ac:dyDescent="0.3">
      <c r="A12" s="201"/>
      <c r="B12" s="234"/>
      <c r="C12" s="51"/>
      <c r="D12" s="100"/>
      <c r="E12" s="100"/>
      <c r="F12" s="116"/>
      <c r="G12" s="123"/>
      <c r="H12" s="246"/>
      <c r="I12" s="51"/>
      <c r="J12" s="100"/>
      <c r="K12" s="100"/>
      <c r="L12" s="46"/>
      <c r="M12" s="90"/>
      <c r="N12" s="268"/>
      <c r="O12" s="64"/>
      <c r="P12" s="100"/>
      <c r="Q12" s="100"/>
      <c r="R12" s="46"/>
      <c r="S12" s="90"/>
      <c r="T12" s="246"/>
      <c r="U12" s="51"/>
      <c r="V12" s="100"/>
      <c r="W12" s="100"/>
      <c r="X12" s="46"/>
      <c r="Y12" s="47"/>
      <c r="Z12" s="268" t="str">
        <f>萬新葷菜單!E23</f>
        <v>肉燥冬瓜</v>
      </c>
      <c r="AA12" s="118" t="s">
        <v>183</v>
      </c>
      <c r="AB12" s="100">
        <v>65</v>
      </c>
      <c r="AC12" s="142">
        <f t="shared" ref="AC12:AC13" si="9">AB12*370/1000</f>
        <v>24.05</v>
      </c>
      <c r="AD12" s="121" t="s">
        <v>199</v>
      </c>
      <c r="AE12" s="90"/>
    </row>
    <row r="13" spans="1:32" s="12" customFormat="1" ht="15.75" customHeight="1" x14ac:dyDescent="0.3">
      <c r="A13" s="201"/>
      <c r="B13" s="234"/>
      <c r="C13" s="51"/>
      <c r="D13" s="100"/>
      <c r="E13" s="100"/>
      <c r="F13" s="116"/>
      <c r="G13" s="123"/>
      <c r="H13" s="246"/>
      <c r="I13" s="51"/>
      <c r="J13" s="100"/>
      <c r="K13" s="100"/>
      <c r="L13" s="46"/>
      <c r="M13" s="90"/>
      <c r="N13" s="271" t="s">
        <v>242</v>
      </c>
      <c r="O13" s="64" t="s">
        <v>159</v>
      </c>
      <c r="P13" s="100">
        <v>18</v>
      </c>
      <c r="Q13" s="142">
        <f t="shared" ref="Q13:Q16" si="10">P13*370/1000</f>
        <v>6.66</v>
      </c>
      <c r="R13" s="46" t="s">
        <v>203</v>
      </c>
      <c r="S13" s="90"/>
      <c r="T13" s="246"/>
      <c r="U13" s="51"/>
      <c r="V13" s="100"/>
      <c r="W13" s="100"/>
      <c r="X13" s="46"/>
      <c r="Y13" s="47"/>
      <c r="Z13" s="268"/>
      <c r="AA13" s="118" t="s">
        <v>186</v>
      </c>
      <c r="AB13" s="100">
        <v>45</v>
      </c>
      <c r="AC13" s="142">
        <f t="shared" si="9"/>
        <v>16.649999999999999</v>
      </c>
      <c r="AD13" s="120" t="s">
        <v>196</v>
      </c>
      <c r="AE13" s="90"/>
    </row>
    <row r="14" spans="1:32" s="12" customFormat="1" ht="16.2" x14ac:dyDescent="0.3">
      <c r="A14" s="202"/>
      <c r="B14" s="235"/>
      <c r="C14" s="51"/>
      <c r="D14" s="100"/>
      <c r="E14" s="100"/>
      <c r="F14" s="116"/>
      <c r="G14" s="123"/>
      <c r="H14" s="246"/>
      <c r="I14" s="115"/>
      <c r="J14" s="100"/>
      <c r="K14" s="100"/>
      <c r="L14" s="46"/>
      <c r="M14" s="90"/>
      <c r="N14" s="272"/>
      <c r="O14" s="64" t="s">
        <v>188</v>
      </c>
      <c r="P14" s="100">
        <v>24</v>
      </c>
      <c r="Q14" s="142">
        <f t="shared" si="10"/>
        <v>8.8800000000000008</v>
      </c>
      <c r="R14" s="120" t="s">
        <v>196</v>
      </c>
      <c r="S14" s="90"/>
      <c r="T14" s="247"/>
      <c r="U14" s="51"/>
      <c r="V14" s="100"/>
      <c r="W14" s="100"/>
      <c r="X14" s="46"/>
      <c r="Y14" s="47"/>
      <c r="Z14" s="268"/>
      <c r="AA14" s="118"/>
      <c r="AB14" s="100"/>
      <c r="AC14" s="100"/>
      <c r="AD14" s="46"/>
      <c r="AE14" s="90"/>
    </row>
    <row r="15" spans="1:32" s="12" customFormat="1" ht="15.75" customHeight="1" x14ac:dyDescent="0.3">
      <c r="A15" s="200" t="s">
        <v>31</v>
      </c>
      <c r="B15" s="233" t="str">
        <f>萬新葷菜單!E19</f>
        <v>菜豆炒豆干</v>
      </c>
      <c r="C15" s="51" t="s">
        <v>167</v>
      </c>
      <c r="D15" s="100">
        <v>75</v>
      </c>
      <c r="E15" s="142">
        <f t="shared" ref="E15:E16" si="11">D15*370/1000</f>
        <v>27.75</v>
      </c>
      <c r="F15" s="125" t="s">
        <v>199</v>
      </c>
      <c r="G15" s="57"/>
      <c r="H15" s="264" t="str">
        <f>萬新葷菜單!E20</f>
        <v>鹽 酥 雞</v>
      </c>
      <c r="I15" s="64" t="s">
        <v>128</v>
      </c>
      <c r="J15" s="100">
        <v>70</v>
      </c>
      <c r="K15" s="142">
        <f t="shared" ref="K15:K17" si="12">J15*370/1000</f>
        <v>25.9</v>
      </c>
      <c r="L15" s="120" t="s">
        <v>196</v>
      </c>
      <c r="M15" s="90"/>
      <c r="N15" s="272"/>
      <c r="O15" s="64" t="s">
        <v>125</v>
      </c>
      <c r="P15" s="100">
        <v>10</v>
      </c>
      <c r="Q15" s="142">
        <f t="shared" si="10"/>
        <v>3.7</v>
      </c>
      <c r="R15" s="121" t="s">
        <v>197</v>
      </c>
      <c r="S15" s="90"/>
      <c r="T15" s="245" t="str">
        <f>萬新葷菜單!E22</f>
        <v>五香滷油腐</v>
      </c>
      <c r="U15" s="51" t="s">
        <v>191</v>
      </c>
      <c r="V15" s="100">
        <v>55</v>
      </c>
      <c r="W15" s="142">
        <f t="shared" ref="W15" si="13">V15*370/1000</f>
        <v>20.350000000000001</v>
      </c>
      <c r="X15" s="121" t="s">
        <v>197</v>
      </c>
      <c r="Y15" s="47"/>
      <c r="Z15" s="268"/>
      <c r="AA15" s="118"/>
      <c r="AB15" s="100"/>
      <c r="AC15" s="100"/>
      <c r="AD15" s="46"/>
      <c r="AE15" s="90"/>
    </row>
    <row r="16" spans="1:32" s="12" customFormat="1" ht="16.5" customHeight="1" x14ac:dyDescent="0.3">
      <c r="A16" s="201"/>
      <c r="B16" s="234"/>
      <c r="C16" s="51" t="s">
        <v>179</v>
      </c>
      <c r="D16" s="100">
        <v>40</v>
      </c>
      <c r="E16" s="142">
        <f t="shared" si="11"/>
        <v>14.8</v>
      </c>
      <c r="F16" s="121" t="s">
        <v>197</v>
      </c>
      <c r="G16" s="58"/>
      <c r="H16" s="246"/>
      <c r="I16" s="64" t="s">
        <v>239</v>
      </c>
      <c r="J16" s="100">
        <v>36</v>
      </c>
      <c r="K16" s="142">
        <f t="shared" si="12"/>
        <v>13.32</v>
      </c>
      <c r="L16" s="46" t="s">
        <v>207</v>
      </c>
      <c r="M16" s="90"/>
      <c r="N16" s="272"/>
      <c r="O16" s="64" t="s">
        <v>126</v>
      </c>
      <c r="P16" s="100">
        <v>30</v>
      </c>
      <c r="Q16" s="142">
        <f t="shared" si="10"/>
        <v>11.1</v>
      </c>
      <c r="R16" s="121" t="s">
        <v>197</v>
      </c>
      <c r="S16" s="90"/>
      <c r="T16" s="246"/>
      <c r="U16" s="51"/>
      <c r="V16" s="100"/>
      <c r="W16" s="100"/>
      <c r="X16" s="46"/>
      <c r="Y16" s="47"/>
      <c r="Z16" s="268"/>
      <c r="AA16" s="118"/>
      <c r="AB16" s="100"/>
      <c r="AC16" s="100"/>
      <c r="AD16" s="46"/>
      <c r="AE16" s="90"/>
    </row>
    <row r="17" spans="1:31" s="12" customFormat="1" ht="16.2" x14ac:dyDescent="0.3">
      <c r="A17" s="201"/>
      <c r="B17" s="234"/>
      <c r="C17" s="51"/>
      <c r="D17" s="100"/>
      <c r="E17" s="100"/>
      <c r="F17" s="121"/>
      <c r="G17" s="59"/>
      <c r="H17" s="246"/>
      <c r="I17" s="64" t="s">
        <v>189</v>
      </c>
      <c r="J17" s="100">
        <v>10</v>
      </c>
      <c r="K17" s="142">
        <f t="shared" si="12"/>
        <v>3.7</v>
      </c>
      <c r="L17" s="46" t="s">
        <v>207</v>
      </c>
      <c r="M17" s="90"/>
      <c r="N17" s="272"/>
      <c r="O17" s="64"/>
      <c r="P17" s="100"/>
      <c r="Q17" s="100"/>
      <c r="R17" s="121"/>
      <c r="S17" s="90"/>
      <c r="T17" s="246"/>
      <c r="U17" s="51"/>
      <c r="V17" s="100"/>
      <c r="W17" s="100"/>
      <c r="X17" s="46"/>
      <c r="Y17" s="47"/>
      <c r="Z17" s="268" t="str">
        <f>萬新葷菜單!F23</f>
        <v>炒空心菜</v>
      </c>
      <c r="AA17" s="118" t="s">
        <v>156</v>
      </c>
      <c r="AB17" s="100">
        <v>100</v>
      </c>
      <c r="AC17" s="142">
        <f t="shared" ref="AC17" si="14">AB17*370/1000</f>
        <v>37</v>
      </c>
      <c r="AD17" s="121" t="s">
        <v>199</v>
      </c>
      <c r="AE17" s="90"/>
    </row>
    <row r="18" spans="1:31" s="12" customFormat="1" ht="16.2" x14ac:dyDescent="0.3">
      <c r="A18" s="201"/>
      <c r="B18" s="234"/>
      <c r="C18" s="51"/>
      <c r="D18" s="100"/>
      <c r="E18" s="100"/>
      <c r="F18" s="120"/>
      <c r="G18" s="57"/>
      <c r="H18" s="246"/>
      <c r="I18" s="64"/>
      <c r="J18" s="100"/>
      <c r="K18" s="100"/>
      <c r="L18" s="46"/>
      <c r="M18" s="90"/>
      <c r="N18" s="272"/>
      <c r="O18" s="116"/>
      <c r="P18" s="100"/>
      <c r="Q18" s="100"/>
      <c r="R18" s="46"/>
      <c r="S18" s="90"/>
      <c r="T18" s="246"/>
      <c r="U18" s="51"/>
      <c r="V18" s="100"/>
      <c r="W18" s="100"/>
      <c r="X18" s="46"/>
      <c r="Y18" s="47"/>
      <c r="Z18" s="268"/>
      <c r="AA18" s="118"/>
      <c r="AB18" s="100"/>
      <c r="AC18" s="100"/>
      <c r="AD18" s="46"/>
      <c r="AE18" s="90"/>
    </row>
    <row r="19" spans="1:31" s="12" customFormat="1" ht="16.5" customHeight="1" x14ac:dyDescent="0.3">
      <c r="A19" s="201"/>
      <c r="B19" s="234"/>
      <c r="C19" s="51"/>
      <c r="D19" s="100"/>
      <c r="E19" s="100"/>
      <c r="F19" s="120"/>
      <c r="G19" s="57"/>
      <c r="H19" s="246"/>
      <c r="I19" s="64"/>
      <c r="J19" s="100"/>
      <c r="K19" s="100"/>
      <c r="L19" s="121"/>
      <c r="M19" s="90"/>
      <c r="N19" s="273"/>
      <c r="O19" s="116"/>
      <c r="P19" s="100"/>
      <c r="Q19" s="100"/>
      <c r="R19" s="46"/>
      <c r="S19" s="90"/>
      <c r="T19" s="246"/>
      <c r="U19" s="51"/>
      <c r="V19" s="100"/>
      <c r="W19" s="100"/>
      <c r="X19" s="46"/>
      <c r="Y19" s="47"/>
      <c r="Z19" s="268"/>
      <c r="AA19" s="118"/>
      <c r="AB19" s="100"/>
      <c r="AC19" s="100"/>
      <c r="AD19" s="46"/>
      <c r="AE19" s="90"/>
    </row>
    <row r="20" spans="1:31" s="12" customFormat="1" ht="16.2" x14ac:dyDescent="0.3">
      <c r="A20" s="202"/>
      <c r="B20" s="235"/>
      <c r="C20" s="51"/>
      <c r="D20" s="100"/>
      <c r="E20" s="100"/>
      <c r="F20" s="121"/>
      <c r="G20" s="57"/>
      <c r="H20" s="256"/>
      <c r="I20" s="64"/>
      <c r="J20" s="100"/>
      <c r="K20" s="100"/>
      <c r="L20" s="122"/>
      <c r="M20" s="90"/>
      <c r="N20" s="268" t="str">
        <f>萬新葷菜單!F21</f>
        <v>炒青江菜</v>
      </c>
      <c r="O20" s="64" t="s">
        <v>131</v>
      </c>
      <c r="P20" s="100">
        <v>100</v>
      </c>
      <c r="Q20" s="142">
        <f t="shared" ref="Q20" si="15">P20*370/1000</f>
        <v>37</v>
      </c>
      <c r="R20" s="121" t="s">
        <v>199</v>
      </c>
      <c r="S20" s="90"/>
      <c r="T20" s="247"/>
      <c r="U20" s="51"/>
      <c r="V20" s="100"/>
      <c r="W20" s="100"/>
      <c r="X20" s="46"/>
      <c r="Y20" s="47"/>
      <c r="Z20" s="268"/>
      <c r="AA20" s="118"/>
      <c r="AB20" s="100"/>
      <c r="AC20" s="100"/>
      <c r="AD20" s="46"/>
      <c r="AE20" s="90"/>
    </row>
    <row r="21" spans="1:31" s="12" customFormat="1" ht="16.5" customHeight="1" x14ac:dyDescent="0.3">
      <c r="A21" s="200" t="s">
        <v>32</v>
      </c>
      <c r="B21" s="233" t="str">
        <f>萬新葷菜單!F19</f>
        <v>炒高麗菜</v>
      </c>
      <c r="C21" s="51" t="s">
        <v>129</v>
      </c>
      <c r="D21" s="100">
        <v>100</v>
      </c>
      <c r="E21" s="142">
        <f t="shared" ref="E21" si="16">D21*370/1000</f>
        <v>37</v>
      </c>
      <c r="F21" s="121" t="s">
        <v>197</v>
      </c>
      <c r="G21" s="57"/>
      <c r="H21" s="264" t="str">
        <f>萬新葷菜單!F20</f>
        <v>炒青花菜</v>
      </c>
      <c r="I21" s="64" t="s">
        <v>161</v>
      </c>
      <c r="J21" s="100">
        <v>100</v>
      </c>
      <c r="K21" s="142">
        <f t="shared" ref="K21:K23" si="17">J21*370/1000</f>
        <v>37</v>
      </c>
      <c r="L21" s="121" t="s">
        <v>197</v>
      </c>
      <c r="M21" s="90"/>
      <c r="N21" s="268"/>
      <c r="O21" s="116"/>
      <c r="P21" s="100"/>
      <c r="Q21" s="100"/>
      <c r="R21" s="46"/>
      <c r="S21" s="90"/>
      <c r="T21" s="245" t="str">
        <f>萬新葷菜單!F22</f>
        <v>有機蔬菜</v>
      </c>
      <c r="U21" s="54" t="s">
        <v>54</v>
      </c>
      <c r="V21" s="100">
        <v>100</v>
      </c>
      <c r="W21" s="142">
        <f t="shared" ref="W21" si="18">V21*370/1000</f>
        <v>37</v>
      </c>
      <c r="X21" s="54" t="s">
        <v>54</v>
      </c>
      <c r="Y21" s="47"/>
      <c r="Z21" s="268"/>
      <c r="AA21" s="54"/>
      <c r="AB21" s="100"/>
      <c r="AC21" s="100"/>
      <c r="AD21" s="46"/>
      <c r="AE21" s="90"/>
    </row>
    <row r="22" spans="1:31" s="12" customFormat="1" ht="16.5" customHeight="1" x14ac:dyDescent="0.3">
      <c r="A22" s="201"/>
      <c r="B22" s="234"/>
      <c r="C22" s="51"/>
      <c r="D22" s="100"/>
      <c r="E22" s="100"/>
      <c r="F22" s="121"/>
      <c r="G22" s="56"/>
      <c r="H22" s="256"/>
      <c r="I22" s="116"/>
      <c r="J22" s="100"/>
      <c r="K22" s="100"/>
      <c r="L22" s="46"/>
      <c r="M22" s="90"/>
      <c r="N22" s="268"/>
      <c r="O22" s="64"/>
      <c r="P22" s="100"/>
      <c r="Q22" s="100"/>
      <c r="R22" s="46"/>
      <c r="S22" s="90"/>
      <c r="T22" s="246"/>
      <c r="U22" s="51"/>
      <c r="V22" s="100"/>
      <c r="W22" s="100"/>
      <c r="X22" s="46"/>
      <c r="Y22" s="47"/>
      <c r="Z22" s="268" t="str">
        <f>萬新葷菜單!G23</f>
        <v>檸檬山粉圓甜湯</v>
      </c>
      <c r="AA22" s="118" t="s">
        <v>193</v>
      </c>
      <c r="AB22" s="100">
        <v>5</v>
      </c>
      <c r="AC22" s="142">
        <f t="shared" ref="AC22" si="19">AB22*370/1000</f>
        <v>1.85</v>
      </c>
      <c r="AD22" s="121" t="s">
        <v>197</v>
      </c>
      <c r="AE22" s="90"/>
    </row>
    <row r="23" spans="1:31" s="12" customFormat="1" ht="16.5" customHeight="1" x14ac:dyDescent="0.3">
      <c r="A23" s="201"/>
      <c r="B23" s="234"/>
      <c r="C23" s="51"/>
      <c r="D23" s="100"/>
      <c r="E23" s="100"/>
      <c r="F23" s="6"/>
      <c r="G23" s="56"/>
      <c r="H23" s="268" t="str">
        <f>萬新葷菜單!G20</f>
        <v>絲 瓜 湯</v>
      </c>
      <c r="I23" s="64" t="s">
        <v>171</v>
      </c>
      <c r="J23" s="100">
        <v>30</v>
      </c>
      <c r="K23" s="142">
        <f t="shared" si="17"/>
        <v>11.1</v>
      </c>
      <c r="L23" s="46" t="s">
        <v>207</v>
      </c>
      <c r="M23" s="90"/>
      <c r="N23" s="268" t="str">
        <f>萬新葷菜單!G21</f>
        <v>什錦菌菇</v>
      </c>
      <c r="O23" s="64" t="s">
        <v>160</v>
      </c>
      <c r="P23" s="100">
        <v>8</v>
      </c>
      <c r="Q23" s="142">
        <f t="shared" ref="Q23:Q24" si="20">P23*370/1000</f>
        <v>2.96</v>
      </c>
      <c r="R23" s="121" t="s">
        <v>199</v>
      </c>
      <c r="S23" s="90"/>
      <c r="T23" s="246"/>
      <c r="U23" s="51"/>
      <c r="V23" s="100"/>
      <c r="W23" s="100"/>
      <c r="X23" s="46"/>
      <c r="Y23" s="47"/>
      <c r="Z23" s="268"/>
      <c r="AA23" s="118" t="s">
        <v>194</v>
      </c>
      <c r="AB23" s="100">
        <v>1</v>
      </c>
      <c r="AC23" s="100">
        <v>1</v>
      </c>
      <c r="AD23" s="121" t="s">
        <v>197</v>
      </c>
      <c r="AE23" s="90"/>
    </row>
    <row r="24" spans="1:31" s="12" customFormat="1" ht="16.2" x14ac:dyDescent="0.3">
      <c r="A24" s="202"/>
      <c r="B24" s="235"/>
      <c r="C24" s="51"/>
      <c r="D24" s="100"/>
      <c r="E24" s="100"/>
      <c r="F24" s="6"/>
      <c r="G24" s="56"/>
      <c r="H24" s="268"/>
      <c r="I24" s="64"/>
      <c r="J24" s="100"/>
      <c r="K24" s="142"/>
      <c r="L24" s="121"/>
      <c r="M24" s="90"/>
      <c r="N24" s="268"/>
      <c r="O24" s="64" t="s">
        <v>144</v>
      </c>
      <c r="P24" s="100">
        <v>8</v>
      </c>
      <c r="Q24" s="142">
        <f t="shared" si="20"/>
        <v>2.96</v>
      </c>
      <c r="R24" s="121" t="s">
        <v>199</v>
      </c>
      <c r="S24" s="90"/>
      <c r="T24" s="247"/>
      <c r="U24" s="51"/>
      <c r="V24" s="100"/>
      <c r="W24" s="100"/>
      <c r="X24" s="46"/>
      <c r="Y24" s="47"/>
      <c r="Z24" s="268"/>
      <c r="AA24" s="118"/>
      <c r="AB24" s="100"/>
      <c r="AC24" s="100"/>
      <c r="AD24" s="46"/>
      <c r="AE24" s="90"/>
    </row>
    <row r="25" spans="1:31" s="12" customFormat="1" ht="15.75" customHeight="1" x14ac:dyDescent="0.3">
      <c r="A25" s="200" t="s">
        <v>33</v>
      </c>
      <c r="B25" s="233" t="str">
        <f>萬新葷菜單!G19</f>
        <v>金針蘿蔔</v>
      </c>
      <c r="C25" s="51" t="s">
        <v>185</v>
      </c>
      <c r="D25" s="100">
        <v>1</v>
      </c>
      <c r="E25" s="100">
        <v>1</v>
      </c>
      <c r="F25" s="121" t="s">
        <v>197</v>
      </c>
      <c r="G25" s="56"/>
      <c r="H25" s="268"/>
      <c r="I25" s="64"/>
      <c r="J25" s="100"/>
      <c r="K25" s="142"/>
      <c r="L25" s="121"/>
      <c r="M25" s="90"/>
      <c r="N25" s="268"/>
      <c r="O25" s="64" t="s">
        <v>136</v>
      </c>
      <c r="P25" s="100">
        <v>1</v>
      </c>
      <c r="Q25" s="100">
        <v>1</v>
      </c>
      <c r="R25" s="121" t="s">
        <v>197</v>
      </c>
      <c r="S25" s="90"/>
      <c r="T25" s="245" t="str">
        <f>萬新葷菜單!G22</f>
        <v>黃 瓜 湯</v>
      </c>
      <c r="U25" s="51" t="s">
        <v>149</v>
      </c>
      <c r="V25" s="100">
        <v>50</v>
      </c>
      <c r="W25" s="142">
        <f t="shared" ref="W25" si="21">V25*370/1000</f>
        <v>18.5</v>
      </c>
      <c r="X25" s="122" t="s">
        <v>198</v>
      </c>
      <c r="Y25" s="47"/>
      <c r="Z25" s="268"/>
      <c r="AA25" s="118"/>
      <c r="AB25" s="100"/>
      <c r="AC25" s="100"/>
      <c r="AD25" s="46"/>
      <c r="AE25" s="90"/>
    </row>
    <row r="26" spans="1:31" s="12" customFormat="1" ht="16.2" x14ac:dyDescent="0.3">
      <c r="A26" s="201"/>
      <c r="B26" s="234"/>
      <c r="C26" s="51" t="s">
        <v>126</v>
      </c>
      <c r="D26" s="100">
        <v>30</v>
      </c>
      <c r="E26" s="142">
        <f t="shared" ref="E26" si="22">D26*370/1000</f>
        <v>11.1</v>
      </c>
      <c r="F26" s="121" t="s">
        <v>197</v>
      </c>
      <c r="G26" s="57"/>
      <c r="H26" s="268"/>
      <c r="I26" s="64"/>
      <c r="J26" s="100"/>
      <c r="K26" s="142"/>
      <c r="L26" s="121"/>
      <c r="M26" s="90"/>
      <c r="N26" s="268"/>
      <c r="O26" s="64" t="s">
        <v>190</v>
      </c>
      <c r="P26" s="100">
        <v>10</v>
      </c>
      <c r="Q26" s="142">
        <f t="shared" ref="Q26" si="23">P26*370/1000</f>
        <v>3.7</v>
      </c>
      <c r="R26" s="121" t="s">
        <v>197</v>
      </c>
      <c r="S26" s="90"/>
      <c r="T26" s="246"/>
      <c r="U26" s="51"/>
      <c r="V26" s="100"/>
      <c r="W26" s="100"/>
      <c r="X26" s="120"/>
      <c r="Y26" s="47"/>
      <c r="Z26" s="268"/>
      <c r="AA26" s="118"/>
      <c r="AB26" s="100"/>
      <c r="AC26" s="100"/>
      <c r="AD26" s="46"/>
      <c r="AE26" s="90"/>
    </row>
    <row r="27" spans="1:31" s="12" customFormat="1" ht="16.2" x14ac:dyDescent="0.3">
      <c r="A27" s="202"/>
      <c r="B27" s="236"/>
      <c r="C27" s="64"/>
      <c r="D27" s="100"/>
      <c r="E27" s="100"/>
      <c r="F27" s="120"/>
      <c r="G27" s="56"/>
      <c r="H27" s="268"/>
      <c r="I27" s="64"/>
      <c r="J27" s="51"/>
      <c r="K27" s="78"/>
      <c r="L27" s="46"/>
      <c r="M27" s="90"/>
      <c r="N27" s="268"/>
      <c r="O27" s="64"/>
      <c r="P27" s="100"/>
      <c r="Q27" s="100"/>
      <c r="R27" s="120"/>
      <c r="S27" s="90"/>
      <c r="T27" s="256"/>
      <c r="U27" s="51"/>
      <c r="V27" s="51"/>
      <c r="W27" s="78"/>
      <c r="X27" s="46"/>
      <c r="Y27" s="47"/>
      <c r="Z27" s="268"/>
      <c r="AA27" s="118"/>
      <c r="AB27" s="100"/>
      <c r="AC27" s="100"/>
      <c r="AD27" s="46"/>
      <c r="AE27" s="90"/>
    </row>
    <row r="28" spans="1:31" s="18" customFormat="1" ht="18" customHeight="1" x14ac:dyDescent="0.3">
      <c r="A28" s="28" t="s">
        <v>19</v>
      </c>
      <c r="B28" s="15"/>
      <c r="C28" s="15"/>
      <c r="D28" s="100"/>
      <c r="E28" s="100"/>
      <c r="F28" s="15"/>
      <c r="G28" s="60"/>
      <c r="H28" s="70" t="s">
        <v>19</v>
      </c>
      <c r="I28" s="71" t="s">
        <v>19</v>
      </c>
      <c r="J28" s="71"/>
      <c r="K28" s="72"/>
      <c r="L28" s="73"/>
      <c r="M28" s="73"/>
      <c r="N28" s="70"/>
      <c r="O28" s="71"/>
      <c r="P28" s="71"/>
      <c r="Q28" s="72"/>
      <c r="R28" s="73"/>
      <c r="S28" s="73"/>
      <c r="T28" s="70" t="s">
        <v>19</v>
      </c>
      <c r="U28" s="71" t="s">
        <v>19</v>
      </c>
      <c r="V28" s="71"/>
      <c r="W28" s="72"/>
      <c r="X28" s="73"/>
      <c r="Y28" s="104"/>
      <c r="Z28" s="70"/>
      <c r="AA28" s="71"/>
      <c r="AB28" s="71"/>
      <c r="AC28" s="72"/>
      <c r="AD28" s="73"/>
      <c r="AE28" s="73"/>
    </row>
    <row r="29" spans="1:31" s="18" customFormat="1" ht="18" customHeight="1" x14ac:dyDescent="0.3">
      <c r="A29" s="29" t="s">
        <v>50</v>
      </c>
      <c r="B29" s="15"/>
      <c r="C29" s="15"/>
      <c r="D29" s="15"/>
      <c r="E29" s="16"/>
      <c r="F29" s="15"/>
      <c r="G29" s="60"/>
      <c r="H29" s="144"/>
      <c r="I29" s="145"/>
      <c r="J29" s="146"/>
      <c r="K29" s="72"/>
      <c r="L29" s="73"/>
      <c r="M29" s="73"/>
      <c r="N29" s="70"/>
      <c r="O29" s="73"/>
      <c r="P29" s="71"/>
      <c r="Q29" s="72"/>
      <c r="R29" s="73"/>
      <c r="S29" s="73"/>
      <c r="T29" s="144" t="s">
        <v>218</v>
      </c>
      <c r="U29" s="145" t="s">
        <v>219</v>
      </c>
      <c r="V29" s="146" t="s">
        <v>220</v>
      </c>
      <c r="W29" s="72"/>
      <c r="X29" s="73"/>
      <c r="Y29" s="104"/>
      <c r="Z29" s="70"/>
      <c r="AA29" s="73"/>
      <c r="AB29" s="71"/>
      <c r="AC29" s="72"/>
      <c r="AD29" s="73"/>
      <c r="AE29" s="73"/>
    </row>
    <row r="30" spans="1:31" s="18" customFormat="1" ht="19.95" customHeight="1" x14ac:dyDescent="0.3">
      <c r="A30" s="199" t="s">
        <v>18</v>
      </c>
      <c r="B30" s="189" t="s">
        <v>51</v>
      </c>
      <c r="C30" s="186"/>
      <c r="D30" s="186"/>
      <c r="E30" s="186"/>
      <c r="F30" s="187"/>
      <c r="G30" s="79">
        <v>5.8</v>
      </c>
      <c r="H30" s="189" t="s">
        <v>51</v>
      </c>
      <c r="I30" s="186"/>
      <c r="J30" s="186"/>
      <c r="K30" s="186"/>
      <c r="L30" s="187"/>
      <c r="M30" s="79">
        <v>5.7</v>
      </c>
      <c r="N30" s="189" t="s">
        <v>51</v>
      </c>
      <c r="O30" s="186"/>
      <c r="P30" s="186"/>
      <c r="Q30" s="186"/>
      <c r="R30" s="187"/>
      <c r="S30" s="79">
        <v>6.2</v>
      </c>
      <c r="T30" s="189" t="s">
        <v>51</v>
      </c>
      <c r="U30" s="186"/>
      <c r="V30" s="186"/>
      <c r="W30" s="186"/>
      <c r="X30" s="187"/>
      <c r="Y30" s="96">
        <v>5.5</v>
      </c>
      <c r="Z30" s="185" t="s">
        <v>51</v>
      </c>
      <c r="AA30" s="251"/>
      <c r="AB30" s="251"/>
      <c r="AC30" s="251"/>
      <c r="AD30" s="252"/>
      <c r="AE30" s="84">
        <v>5.5</v>
      </c>
    </row>
    <row r="31" spans="1:31" s="18" customFormat="1" ht="19.95" customHeight="1" x14ac:dyDescent="0.3">
      <c r="A31" s="199"/>
      <c r="B31" s="188" t="s">
        <v>17</v>
      </c>
      <c r="C31" s="186"/>
      <c r="D31" s="186"/>
      <c r="E31" s="186"/>
      <c r="F31" s="187"/>
      <c r="G31" s="79">
        <v>3</v>
      </c>
      <c r="H31" s="188" t="s">
        <v>17</v>
      </c>
      <c r="I31" s="186"/>
      <c r="J31" s="186"/>
      <c r="K31" s="186"/>
      <c r="L31" s="187"/>
      <c r="M31" s="79">
        <v>3</v>
      </c>
      <c r="N31" s="188" t="s">
        <v>17</v>
      </c>
      <c r="O31" s="186"/>
      <c r="P31" s="186"/>
      <c r="Q31" s="186"/>
      <c r="R31" s="187"/>
      <c r="S31" s="79">
        <v>3</v>
      </c>
      <c r="T31" s="188" t="s">
        <v>17</v>
      </c>
      <c r="U31" s="186"/>
      <c r="V31" s="186"/>
      <c r="W31" s="186"/>
      <c r="X31" s="187"/>
      <c r="Y31" s="96">
        <v>3</v>
      </c>
      <c r="Z31" s="185" t="s">
        <v>17</v>
      </c>
      <c r="AA31" s="251"/>
      <c r="AB31" s="251"/>
      <c r="AC31" s="251"/>
      <c r="AD31" s="252"/>
      <c r="AE31" s="84">
        <v>3</v>
      </c>
    </row>
    <row r="32" spans="1:31" s="18" customFormat="1" ht="19.95" customHeight="1" x14ac:dyDescent="0.3">
      <c r="A32" s="199"/>
      <c r="B32" s="188" t="s">
        <v>16</v>
      </c>
      <c r="C32" s="186"/>
      <c r="D32" s="186"/>
      <c r="E32" s="186"/>
      <c r="F32" s="187"/>
      <c r="G32" s="79">
        <v>2.1</v>
      </c>
      <c r="H32" s="188" t="s">
        <v>16</v>
      </c>
      <c r="I32" s="186"/>
      <c r="J32" s="186"/>
      <c r="K32" s="186"/>
      <c r="L32" s="187"/>
      <c r="M32" s="79">
        <v>1.8</v>
      </c>
      <c r="N32" s="188" t="s">
        <v>16</v>
      </c>
      <c r="O32" s="186"/>
      <c r="P32" s="186"/>
      <c r="Q32" s="186"/>
      <c r="R32" s="187"/>
      <c r="S32" s="79">
        <v>2</v>
      </c>
      <c r="T32" s="188" t="s">
        <v>16</v>
      </c>
      <c r="U32" s="186"/>
      <c r="V32" s="186"/>
      <c r="W32" s="186"/>
      <c r="X32" s="187"/>
      <c r="Y32" s="96">
        <v>1.9</v>
      </c>
      <c r="Z32" s="185" t="s">
        <v>16</v>
      </c>
      <c r="AA32" s="251"/>
      <c r="AB32" s="251"/>
      <c r="AC32" s="251"/>
      <c r="AD32" s="252"/>
      <c r="AE32" s="84">
        <v>1.7</v>
      </c>
    </row>
    <row r="33" spans="1:41" s="18" customFormat="1" ht="19.95" customHeight="1" x14ac:dyDescent="0.3">
      <c r="A33" s="199"/>
      <c r="B33" s="188" t="s">
        <v>53</v>
      </c>
      <c r="C33" s="186"/>
      <c r="D33" s="186"/>
      <c r="E33" s="186"/>
      <c r="F33" s="187"/>
      <c r="G33" s="79">
        <v>0</v>
      </c>
      <c r="H33" s="188" t="s">
        <v>53</v>
      </c>
      <c r="I33" s="186"/>
      <c r="J33" s="186"/>
      <c r="K33" s="186"/>
      <c r="L33" s="187"/>
      <c r="M33" s="79">
        <v>0</v>
      </c>
      <c r="N33" s="188" t="s">
        <v>53</v>
      </c>
      <c r="O33" s="186"/>
      <c r="P33" s="186"/>
      <c r="Q33" s="186"/>
      <c r="R33" s="187"/>
      <c r="S33" s="79">
        <v>0</v>
      </c>
      <c r="T33" s="188" t="s">
        <v>53</v>
      </c>
      <c r="U33" s="186"/>
      <c r="V33" s="186"/>
      <c r="W33" s="186"/>
      <c r="X33" s="187"/>
      <c r="Y33" s="96">
        <v>0.8</v>
      </c>
      <c r="Z33" s="185" t="s">
        <v>53</v>
      </c>
      <c r="AA33" s="251"/>
      <c r="AB33" s="251"/>
      <c r="AC33" s="251"/>
      <c r="AD33" s="252"/>
      <c r="AE33" s="84">
        <v>0</v>
      </c>
    </row>
    <row r="34" spans="1:41" s="18" customFormat="1" ht="19.95" customHeight="1" x14ac:dyDescent="0.3">
      <c r="A34" s="199"/>
      <c r="B34" s="188" t="s">
        <v>15</v>
      </c>
      <c r="C34" s="186"/>
      <c r="D34" s="186"/>
      <c r="E34" s="186"/>
      <c r="F34" s="187"/>
      <c r="G34" s="79">
        <v>0</v>
      </c>
      <c r="H34" s="188" t="s">
        <v>15</v>
      </c>
      <c r="I34" s="186"/>
      <c r="J34" s="186"/>
      <c r="K34" s="186"/>
      <c r="L34" s="187"/>
      <c r="M34" s="79">
        <v>1</v>
      </c>
      <c r="N34" s="188" t="s">
        <v>15</v>
      </c>
      <c r="O34" s="186"/>
      <c r="P34" s="186"/>
      <c r="Q34" s="186"/>
      <c r="R34" s="187"/>
      <c r="S34" s="79">
        <v>0</v>
      </c>
      <c r="T34" s="188" t="s">
        <v>15</v>
      </c>
      <c r="U34" s="186"/>
      <c r="V34" s="186"/>
      <c r="W34" s="186"/>
      <c r="X34" s="187"/>
      <c r="Y34" s="96">
        <v>1</v>
      </c>
      <c r="Z34" s="185" t="s">
        <v>15</v>
      </c>
      <c r="AA34" s="251"/>
      <c r="AB34" s="251"/>
      <c r="AC34" s="251"/>
      <c r="AD34" s="252"/>
      <c r="AE34" s="84">
        <v>1</v>
      </c>
    </row>
    <row r="35" spans="1:41" s="18" customFormat="1" ht="19.95" customHeight="1" x14ac:dyDescent="0.3">
      <c r="A35" s="199"/>
      <c r="B35" s="188" t="s">
        <v>52</v>
      </c>
      <c r="C35" s="186"/>
      <c r="D35" s="186"/>
      <c r="E35" s="186"/>
      <c r="F35" s="187"/>
      <c r="G35" s="79">
        <v>2.7</v>
      </c>
      <c r="H35" s="188" t="s">
        <v>52</v>
      </c>
      <c r="I35" s="186"/>
      <c r="J35" s="186"/>
      <c r="K35" s="186"/>
      <c r="L35" s="187"/>
      <c r="M35" s="79">
        <v>2.7</v>
      </c>
      <c r="N35" s="188" t="s">
        <v>52</v>
      </c>
      <c r="O35" s="186"/>
      <c r="P35" s="186"/>
      <c r="Q35" s="186"/>
      <c r="R35" s="187"/>
      <c r="S35" s="79">
        <v>2.7</v>
      </c>
      <c r="T35" s="188" t="s">
        <v>52</v>
      </c>
      <c r="U35" s="186"/>
      <c r="V35" s="186"/>
      <c r="W35" s="186"/>
      <c r="X35" s="187"/>
      <c r="Y35" s="96">
        <v>2.9</v>
      </c>
      <c r="Z35" s="185" t="s">
        <v>52</v>
      </c>
      <c r="AA35" s="251"/>
      <c r="AB35" s="251"/>
      <c r="AC35" s="251"/>
      <c r="AD35" s="252"/>
      <c r="AE35" s="84">
        <v>2.5</v>
      </c>
    </row>
    <row r="36" spans="1:41" s="18" customFormat="1" ht="19.5" customHeight="1" x14ac:dyDescent="0.3">
      <c r="A36" s="199"/>
      <c r="B36" s="188" t="s">
        <v>14</v>
      </c>
      <c r="C36" s="186"/>
      <c r="D36" s="186"/>
      <c r="E36" s="186"/>
      <c r="F36" s="187"/>
      <c r="G36" s="80">
        <f>G30*68+G31*45+G32*25+G34*60+G35*75</f>
        <v>784.4</v>
      </c>
      <c r="H36" s="188" t="s">
        <v>14</v>
      </c>
      <c r="I36" s="186"/>
      <c r="J36" s="186"/>
      <c r="K36" s="186"/>
      <c r="L36" s="187"/>
      <c r="M36" s="80">
        <f>M30*68+M31*45+M32*25+M34*60+M35*75</f>
        <v>830.1</v>
      </c>
      <c r="N36" s="188" t="s">
        <v>14</v>
      </c>
      <c r="O36" s="186"/>
      <c r="P36" s="186"/>
      <c r="Q36" s="186"/>
      <c r="R36" s="187"/>
      <c r="S36" s="80">
        <f>S30*68+S31*45+S32*25+S34*60+S35*75</f>
        <v>809.1</v>
      </c>
      <c r="T36" s="188" t="s">
        <v>14</v>
      </c>
      <c r="U36" s="186"/>
      <c r="V36" s="186"/>
      <c r="W36" s="186"/>
      <c r="X36" s="187"/>
      <c r="Y36" s="98">
        <f>Y30*68+Y31*45+Y32*25+Y34*60+Y35*75</f>
        <v>834</v>
      </c>
      <c r="Z36" s="185" t="s">
        <v>14</v>
      </c>
      <c r="AA36" s="251"/>
      <c r="AB36" s="251"/>
      <c r="AC36" s="251"/>
      <c r="AD36" s="252"/>
      <c r="AE36" s="85">
        <f>AE30*68+AE31*45+AE32*25+AE34*60+AE35*75</f>
        <v>799</v>
      </c>
    </row>
    <row r="37" spans="1:41" s="18" customFormat="1" ht="26.25" customHeight="1" x14ac:dyDescent="0.3">
      <c r="A37" s="21" t="s">
        <v>13</v>
      </c>
      <c r="B37" s="99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105"/>
      <c r="Z37" s="36" t="s">
        <v>13</v>
      </c>
      <c r="AA37" s="99"/>
      <c r="AB37" s="106"/>
      <c r="AC37" s="105"/>
      <c r="AD37" s="107"/>
      <c r="AE37" s="101"/>
      <c r="AN37" s="25"/>
      <c r="AO37" s="19"/>
    </row>
    <row r="38" spans="1:41" s="18" customFormat="1" ht="24.75" customHeight="1" x14ac:dyDescent="0.3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7">
    <mergeCell ref="N23:N27"/>
    <mergeCell ref="Z8:Z11"/>
    <mergeCell ref="Z12:Z16"/>
    <mergeCell ref="Z17:Z21"/>
    <mergeCell ref="Z22:Z27"/>
    <mergeCell ref="T8:T14"/>
    <mergeCell ref="N13:N19"/>
    <mergeCell ref="T25:T27"/>
    <mergeCell ref="T21:T24"/>
    <mergeCell ref="T15:T20"/>
    <mergeCell ref="Z36:AD36"/>
    <mergeCell ref="B35:F35"/>
    <mergeCell ref="H35:L35"/>
    <mergeCell ref="N35:R35"/>
    <mergeCell ref="T35:X35"/>
    <mergeCell ref="Z35:AD35"/>
    <mergeCell ref="N36:R36"/>
    <mergeCell ref="T36:X36"/>
    <mergeCell ref="Z30:AD30"/>
    <mergeCell ref="B31:F31"/>
    <mergeCell ref="H31:L31"/>
    <mergeCell ref="N31:R31"/>
    <mergeCell ref="T31:X31"/>
    <mergeCell ref="Z31:AD31"/>
    <mergeCell ref="N30:R30"/>
    <mergeCell ref="T30:X30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H23:H27"/>
    <mergeCell ref="A25:A27"/>
    <mergeCell ref="B25:B27"/>
    <mergeCell ref="A21:A24"/>
    <mergeCell ref="B21:B24"/>
    <mergeCell ref="A30:A36"/>
    <mergeCell ref="B30:F30"/>
    <mergeCell ref="H30:L30"/>
    <mergeCell ref="B36:F36"/>
    <mergeCell ref="H36:L36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A8:A14"/>
    <mergeCell ref="B8:B14"/>
    <mergeCell ref="H15:H20"/>
    <mergeCell ref="H21:H22"/>
    <mergeCell ref="N5:N7"/>
    <mergeCell ref="A5:A7"/>
    <mergeCell ref="B5:B7"/>
    <mergeCell ref="T5:T7"/>
    <mergeCell ref="H5:H14"/>
    <mergeCell ref="N8:N12"/>
    <mergeCell ref="B15:B20"/>
    <mergeCell ref="A15:A20"/>
    <mergeCell ref="N20:N22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2021-02-25T06:47:58Z</cp:lastPrinted>
  <dcterms:created xsi:type="dcterms:W3CDTF">2014-10-23T04:16:33Z</dcterms:created>
  <dcterms:modified xsi:type="dcterms:W3CDTF">2023-05-26T02:58:54Z</dcterms:modified>
</cp:coreProperties>
</file>