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待改菜單\"/>
    </mc:Choice>
  </mc:AlternateContent>
  <xr:revisionPtr revIDLastSave="0" documentId="13_ncr:1_{BE98388D-7249-40B4-A304-5B321414F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萬新葷菜單" sheetId="125" r:id="rId1"/>
    <sheet name="第一週" sheetId="152" r:id="rId2"/>
    <sheet name="第二週" sheetId="153" r:id="rId3"/>
    <sheet name="第三週" sheetId="154" r:id="rId4"/>
    <sheet name="第四週" sheetId="155" r:id="rId5"/>
    <sheet name="第五週" sheetId="156" r:id="rId6"/>
  </sheets>
  <externalReferences>
    <externalReference r:id="rId7"/>
  </externalReferences>
  <definedNames>
    <definedName name="__xlnm.Print_Area" localSheetId="2">#REF!</definedName>
    <definedName name="__xlnm.Print_Area" localSheetId="3">#REF!</definedName>
    <definedName name="__xlnm.Print_Area" localSheetId="5">#REF!</definedName>
    <definedName name="__xlnm.Print_Area" localSheetId="4">#REF!</definedName>
    <definedName name="__xlnm.Print_Area">#REF!</definedName>
    <definedName name="__xlnm.Print_Area_1" localSheetId="2">#REF!</definedName>
    <definedName name="__xlnm.Print_Area_1" localSheetId="3">#REF!</definedName>
    <definedName name="__xlnm.Print_Area_1" localSheetId="5">#REF!</definedName>
    <definedName name="__xlnm.Print_Area_1" localSheetId="4">#REF!</definedName>
    <definedName name="__xlnm.Print_Area_1">#REF!</definedName>
    <definedName name="__xlnm.Print_Area_2" localSheetId="2">#REF!</definedName>
    <definedName name="__xlnm.Print_Area_2" localSheetId="3">#REF!</definedName>
    <definedName name="__xlnm.Print_Area_2" localSheetId="5">#REF!</definedName>
    <definedName name="__xlnm.Print_Area_2" localSheetId="4">#REF!</definedName>
    <definedName name="__xlnm.Print_Area_2">#REF!</definedName>
    <definedName name="__xlnm.Print_Area_3" localSheetId="2">#REF!</definedName>
    <definedName name="__xlnm.Print_Area_3" localSheetId="3">#REF!</definedName>
    <definedName name="__xlnm.Print_Area_3" localSheetId="5">#REF!</definedName>
    <definedName name="__xlnm.Print_Area_3" localSheetId="4">#REF!</definedName>
    <definedName name="__xlnm.Print_Area_3">#REF!</definedName>
    <definedName name="__xlnm.Print_Area_4" localSheetId="2">#REF!</definedName>
    <definedName name="__xlnm.Print_Area_4" localSheetId="3">#REF!</definedName>
    <definedName name="__xlnm.Print_Area_4" localSheetId="5">#REF!</definedName>
    <definedName name="__xlnm.Print_Area_4" localSheetId="4">#REF!</definedName>
    <definedName name="__xlnm.Print_Area_4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" localSheetId="2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sdff" localSheetId="2">#REF!</definedName>
    <definedName name="sdff" localSheetId="3">#REF!</definedName>
    <definedName name="sdff" localSheetId="5">#REF!</definedName>
    <definedName name="sdff" localSheetId="4">#REF!</definedName>
    <definedName name="sdff">#REF!</definedName>
    <definedName name="sdff1" localSheetId="2">#REF!</definedName>
    <definedName name="sdff1" localSheetId="3">#REF!</definedName>
    <definedName name="sdff1" localSheetId="5">#REF!</definedName>
    <definedName name="sdff1" localSheetId="4">#REF!</definedName>
    <definedName name="sdff1">#REF!</definedName>
    <definedName name="w" localSheetId="2">#REF!</definedName>
    <definedName name="w" localSheetId="3">#REF!</definedName>
    <definedName name="w" localSheetId="5">#REF!</definedName>
    <definedName name="w" localSheetId="4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2">#REF!</definedName>
    <definedName name="年齡層" localSheetId="3">#REF!</definedName>
    <definedName name="年齡層" localSheetId="5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2">#REF!</definedName>
    <definedName name="活動量" localSheetId="3">#REF!</definedName>
    <definedName name="活動量" localSheetId="5">#REF!</definedName>
    <definedName name="活動量" localSheetId="4">#REF!</definedName>
    <definedName name="活動量">#REF!</definedName>
    <definedName name="第三週" localSheetId="2">#REF!</definedName>
    <definedName name="第三週" localSheetId="3">#REF!</definedName>
    <definedName name="第三週" localSheetId="5">#REF!</definedName>
    <definedName name="第三週" localSheetId="4">#REF!</definedName>
    <definedName name="第三週">#REF!</definedName>
    <definedName name="餐別" localSheetId="2">#REF!</definedName>
    <definedName name="餐別" localSheetId="3">#REF!</definedName>
    <definedName name="餐別" localSheetId="5">#REF!</definedName>
    <definedName name="餐別" localSheetId="4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53" l="1"/>
  <c r="Q26" i="154"/>
  <c r="K10" i="155"/>
  <c r="W29" i="155" l="1"/>
  <c r="Y36" i="154"/>
  <c r="M36" i="155"/>
  <c r="Q21" i="156"/>
  <c r="Q15" i="156"/>
  <c r="Q12" i="156"/>
  <c r="Q11" i="156"/>
  <c r="Q10" i="156"/>
  <c r="Q9" i="156"/>
  <c r="Q8" i="156"/>
  <c r="Q7" i="156"/>
  <c r="Q6" i="156"/>
  <c r="Q5" i="156"/>
  <c r="K6" i="156"/>
  <c r="K5" i="156"/>
  <c r="K8" i="156"/>
  <c r="K18" i="156"/>
  <c r="K17" i="156"/>
  <c r="K16" i="156"/>
  <c r="K15" i="156"/>
  <c r="K21" i="156"/>
  <c r="K25" i="156"/>
  <c r="E21" i="156"/>
  <c r="E16" i="156"/>
  <c r="E15" i="156"/>
  <c r="E5" i="156"/>
  <c r="E11" i="156"/>
  <c r="E10" i="156"/>
  <c r="E9" i="156"/>
  <c r="E8" i="156"/>
  <c r="AC5" i="155"/>
  <c r="AC8" i="155"/>
  <c r="AC19" i="155"/>
  <c r="AC18" i="155"/>
  <c r="AC17" i="155"/>
  <c r="AC15" i="155"/>
  <c r="AC21" i="155"/>
  <c r="AC26" i="155"/>
  <c r="AC25" i="155"/>
  <c r="W26" i="155"/>
  <c r="W25" i="155"/>
  <c r="W21" i="155"/>
  <c r="W18" i="155"/>
  <c r="W17" i="155"/>
  <c r="W16" i="155"/>
  <c r="W15" i="155"/>
  <c r="W9" i="155"/>
  <c r="W8" i="155"/>
  <c r="W6" i="155"/>
  <c r="W5" i="155"/>
  <c r="Q25" i="155"/>
  <c r="Q21" i="155"/>
  <c r="Q15" i="155"/>
  <c r="Q8" i="155"/>
  <c r="Q7" i="155"/>
  <c r="Q6" i="155"/>
  <c r="Q5" i="155"/>
  <c r="K5" i="155"/>
  <c r="K6" i="155"/>
  <c r="K8" i="155"/>
  <c r="K9" i="155"/>
  <c r="K15" i="155"/>
  <c r="K16" i="155"/>
  <c r="K18" i="155"/>
  <c r="K21" i="155"/>
  <c r="K24" i="155"/>
  <c r="E26" i="155"/>
  <c r="E25" i="155"/>
  <c r="E21" i="155"/>
  <c r="E16" i="155"/>
  <c r="E15" i="155"/>
  <c r="E9" i="155"/>
  <c r="E8" i="155"/>
  <c r="E5" i="155"/>
  <c r="AC25" i="154"/>
  <c r="AC26" i="154"/>
  <c r="AC21" i="154"/>
  <c r="AC17" i="154"/>
  <c r="AC16" i="154"/>
  <c r="AC15" i="154"/>
  <c r="AC8" i="154"/>
  <c r="AC9" i="154"/>
  <c r="AC5" i="154"/>
  <c r="W6" i="154"/>
  <c r="W5" i="154"/>
  <c r="W8" i="154"/>
  <c r="W16" i="154"/>
  <c r="W15" i="154"/>
  <c r="W14" i="154"/>
  <c r="W12" i="154"/>
  <c r="W19" i="154"/>
  <c r="W24" i="154"/>
  <c r="W23" i="154"/>
  <c r="Q25" i="154"/>
  <c r="Q21" i="154"/>
  <c r="Q15" i="154"/>
  <c r="Q11" i="154"/>
  <c r="Q10" i="154"/>
  <c r="Q9" i="154"/>
  <c r="Q8" i="154"/>
  <c r="Q7" i="154"/>
  <c r="Q6" i="154"/>
  <c r="Q5" i="154"/>
  <c r="K6" i="154"/>
  <c r="K5" i="154"/>
  <c r="K10" i="154"/>
  <c r="K9" i="154"/>
  <c r="K8" i="154"/>
  <c r="K15" i="154"/>
  <c r="K19" i="154"/>
  <c r="K23" i="154"/>
  <c r="K22" i="154"/>
  <c r="K25" i="154"/>
  <c r="E25" i="154"/>
  <c r="E21" i="154"/>
  <c r="E18" i="154"/>
  <c r="E17" i="154"/>
  <c r="E16" i="154"/>
  <c r="E15" i="154"/>
  <c r="E11" i="154"/>
  <c r="E10" i="154"/>
  <c r="E9" i="154"/>
  <c r="E8" i="154"/>
  <c r="E5" i="154"/>
  <c r="AC5" i="153"/>
  <c r="AC11" i="153"/>
  <c r="AC10" i="153"/>
  <c r="AC9" i="153"/>
  <c r="AC8" i="153"/>
  <c r="AC16" i="153"/>
  <c r="AC15" i="153"/>
  <c r="AC21" i="153"/>
  <c r="AC25" i="153"/>
  <c r="W24" i="153"/>
  <c r="W21" i="153"/>
  <c r="W19" i="153"/>
  <c r="W18" i="153"/>
  <c r="W16" i="153"/>
  <c r="W15" i="153"/>
  <c r="W9" i="153"/>
  <c r="W8" i="153"/>
  <c r="W6" i="153"/>
  <c r="W5" i="153"/>
  <c r="Q25" i="153"/>
  <c r="Q24" i="153"/>
  <c r="Q23" i="153"/>
  <c r="Q19" i="153"/>
  <c r="Q15" i="153"/>
  <c r="Q9" i="153"/>
  <c r="Q8" i="153"/>
  <c r="Q6" i="153"/>
  <c r="Q5" i="153"/>
  <c r="K15" i="153"/>
  <c r="K9" i="153"/>
  <c r="K8" i="153"/>
  <c r="K6" i="153"/>
  <c r="K5" i="153"/>
  <c r="K21" i="153"/>
  <c r="K25" i="153"/>
  <c r="E21" i="153"/>
  <c r="E17" i="153"/>
  <c r="E16" i="153"/>
  <c r="E15" i="153"/>
  <c r="E8" i="153"/>
  <c r="E5" i="153"/>
  <c r="AC6" i="152"/>
  <c r="AC5" i="152"/>
  <c r="AC9" i="152"/>
  <c r="AC8" i="152"/>
  <c r="AC18" i="152"/>
  <c r="AC17" i="152"/>
  <c r="AC16" i="152"/>
  <c r="AC15" i="152"/>
  <c r="AC21" i="152"/>
  <c r="AC25" i="152"/>
  <c r="W25" i="152"/>
  <c r="W24" i="152"/>
  <c r="W21" i="152"/>
  <c r="W16" i="152"/>
  <c r="W15" i="152"/>
  <c r="W8" i="152"/>
  <c r="W5" i="152"/>
  <c r="Q22" i="152"/>
  <c r="Q21" i="152"/>
  <c r="Q17" i="152"/>
  <c r="Q13" i="152"/>
  <c r="Q10" i="152"/>
  <c r="Q9" i="152"/>
  <c r="Q8" i="152"/>
  <c r="Q7" i="152"/>
  <c r="Q6" i="152"/>
  <c r="Q5" i="152"/>
  <c r="K26" i="152"/>
  <c r="K25" i="152"/>
  <c r="K21" i="152"/>
  <c r="K16" i="152"/>
  <c r="K15" i="152"/>
  <c r="K10" i="152"/>
  <c r="K9" i="152"/>
  <c r="K8" i="152"/>
  <c r="K6" i="152"/>
  <c r="K5" i="152"/>
  <c r="E26" i="152"/>
  <c r="E25" i="152"/>
  <c r="E21" i="152"/>
  <c r="E17" i="152"/>
  <c r="E16" i="152"/>
  <c r="E15" i="152"/>
  <c r="E9" i="152"/>
  <c r="E8" i="152"/>
  <c r="E5" i="152"/>
  <c r="T15" i="153" l="1"/>
  <c r="T8" i="153"/>
  <c r="A4" i="125"/>
  <c r="A5" i="125" s="1"/>
  <c r="B3" i="125"/>
  <c r="N21" i="156"/>
  <c r="N15" i="156"/>
  <c r="N5" i="156"/>
  <c r="Y36" i="153"/>
  <c r="S36" i="156"/>
  <c r="M36" i="156"/>
  <c r="G36" i="156"/>
  <c r="AE36" i="155"/>
  <c r="Y36" i="155"/>
  <c r="S36" i="155"/>
  <c r="G36" i="155"/>
  <c r="N25" i="155"/>
  <c r="N21" i="155"/>
  <c r="N15" i="155"/>
  <c r="N5" i="155"/>
  <c r="N24" i="154"/>
  <c r="N21" i="154"/>
  <c r="N15" i="154"/>
  <c r="N5" i="154"/>
  <c r="N21" i="152"/>
  <c r="N17" i="152"/>
  <c r="N5" i="152"/>
  <c r="B5" i="125" l="1"/>
  <c r="A6" i="125"/>
  <c r="B4" i="125"/>
  <c r="H25" i="156"/>
  <c r="H21" i="156"/>
  <c r="H15" i="156"/>
  <c r="H8" i="156"/>
  <c r="H5" i="156"/>
  <c r="B25" i="156"/>
  <c r="B21" i="156"/>
  <c r="B15" i="156"/>
  <c r="B8" i="156"/>
  <c r="B5" i="156"/>
  <c r="A7" i="125" l="1"/>
  <c r="B6" i="125"/>
  <c r="Z5" i="153"/>
  <c r="Z8" i="153"/>
  <c r="Z15" i="153"/>
  <c r="Z21" i="153"/>
  <c r="Z25" i="153"/>
  <c r="B5" i="154"/>
  <c r="B8" i="154"/>
  <c r="B15" i="154"/>
  <c r="B21" i="154"/>
  <c r="B25" i="154"/>
  <c r="H5" i="154"/>
  <c r="H8" i="154"/>
  <c r="H15" i="154"/>
  <c r="H19" i="154"/>
  <c r="H22" i="154"/>
  <c r="B5" i="155"/>
  <c r="B8" i="155"/>
  <c r="B15" i="155"/>
  <c r="B21" i="155"/>
  <c r="B25" i="155"/>
  <c r="H5" i="155"/>
  <c r="H8" i="155"/>
  <c r="H15" i="155"/>
  <c r="H21" i="155"/>
  <c r="H24" i="155"/>
  <c r="T5" i="155"/>
  <c r="T8" i="155"/>
  <c r="T15" i="155"/>
  <c r="T21" i="155"/>
  <c r="T25" i="155"/>
  <c r="AE36" i="154"/>
  <c r="S36" i="154"/>
  <c r="M36" i="154"/>
  <c r="G36" i="154"/>
  <c r="AE36" i="153"/>
  <c r="S36" i="153"/>
  <c r="M36" i="153"/>
  <c r="G36" i="153"/>
  <c r="AE36" i="152"/>
  <c r="Y36" i="152"/>
  <c r="S36" i="152"/>
  <c r="G36" i="152"/>
  <c r="M36" i="152"/>
  <c r="B7" i="125" l="1"/>
  <c r="A8" i="125"/>
  <c r="Z25" i="155"/>
  <c r="Z21" i="155"/>
  <c r="Z15" i="155"/>
  <c r="Z8" i="155"/>
  <c r="Z5" i="155"/>
  <c r="Z25" i="154"/>
  <c r="Z21" i="154"/>
  <c r="Z15" i="154"/>
  <c r="Z5" i="154"/>
  <c r="Z8" i="154"/>
  <c r="T23" i="154"/>
  <c r="T19" i="154"/>
  <c r="T12" i="154"/>
  <c r="T8" i="154"/>
  <c r="T5" i="154"/>
  <c r="H25" i="153"/>
  <c r="H21" i="153"/>
  <c r="H15" i="153"/>
  <c r="H8" i="153"/>
  <c r="H5" i="153"/>
  <c r="B25" i="153"/>
  <c r="B21" i="153"/>
  <c r="B15" i="153"/>
  <c r="B8" i="153"/>
  <c r="B5" i="153"/>
  <c r="H3" i="152"/>
  <c r="K3" i="152" s="1"/>
  <c r="Z25" i="152"/>
  <c r="Z21" i="152"/>
  <c r="Z15" i="152"/>
  <c r="Z8" i="152"/>
  <c r="Z5" i="152"/>
  <c r="T24" i="152"/>
  <c r="T21" i="152"/>
  <c r="T15" i="152"/>
  <c r="T8" i="152"/>
  <c r="T5" i="152"/>
  <c r="B25" i="152"/>
  <c r="B21" i="152"/>
  <c r="B15" i="152"/>
  <c r="B8" i="152"/>
  <c r="B5" i="152"/>
  <c r="B3" i="152"/>
  <c r="H25" i="152"/>
  <c r="H21" i="152"/>
  <c r="H15" i="152"/>
  <c r="H8" i="152"/>
  <c r="H5" i="152"/>
  <c r="A9" i="125" l="1"/>
  <c r="B8" i="125"/>
  <c r="E3" i="155"/>
  <c r="E3" i="156"/>
  <c r="T3" i="152"/>
  <c r="W3" i="152" s="1"/>
  <c r="E3" i="152"/>
  <c r="E3" i="154"/>
  <c r="E3" i="153"/>
  <c r="B9" i="125" l="1"/>
  <c r="A10" i="125"/>
  <c r="Z3" i="152"/>
  <c r="AC3" i="152" s="1"/>
  <c r="N3" i="152"/>
  <c r="Q3" i="152" s="1"/>
  <c r="A11" i="125" l="1"/>
  <c r="B10" i="125"/>
  <c r="B3" i="153"/>
  <c r="H3" i="153"/>
  <c r="K3" i="153" s="1"/>
  <c r="B11" i="125" l="1"/>
  <c r="A12" i="125"/>
  <c r="T3" i="153"/>
  <c r="W3" i="153" s="1"/>
  <c r="N3" i="153"/>
  <c r="Q3" i="153" s="1"/>
  <c r="A13" i="125" l="1"/>
  <c r="B12" i="125"/>
  <c r="Z3" i="153"/>
  <c r="AC3" i="153" s="1"/>
  <c r="B13" i="125" l="1"/>
  <c r="A14" i="125"/>
  <c r="B3" i="154"/>
  <c r="A15" i="125" l="1"/>
  <c r="B14" i="125"/>
  <c r="H3" i="154"/>
  <c r="K3" i="154" s="1"/>
  <c r="B15" i="125" l="1"/>
  <c r="A16" i="125"/>
  <c r="N3" i="154"/>
  <c r="Q3" i="154" s="1"/>
  <c r="A17" i="125" l="1"/>
  <c r="B16" i="125"/>
  <c r="T3" i="154"/>
  <c r="W3" i="154" s="1"/>
  <c r="B17" i="125" l="1"/>
  <c r="A18" i="125"/>
  <c r="Z3" i="154"/>
  <c r="AC3" i="154" s="1"/>
  <c r="A19" i="125" l="1"/>
  <c r="B18" i="125"/>
  <c r="B3" i="155"/>
  <c r="B19" i="125" l="1"/>
  <c r="A20" i="125"/>
  <c r="H3" i="155"/>
  <c r="K3" i="155" s="1"/>
  <c r="A21" i="125" l="1"/>
  <c r="B20" i="125"/>
  <c r="N3" i="155"/>
  <c r="Q3" i="155" s="1"/>
  <c r="B21" i="125" l="1"/>
  <c r="A22" i="125"/>
  <c r="T3" i="155"/>
  <c r="W3" i="155" s="1"/>
  <c r="A23" i="125" l="1"/>
  <c r="B22" i="125"/>
  <c r="B3" i="156"/>
  <c r="Z3" i="155"/>
  <c r="AC3" i="155" s="1"/>
  <c r="B23" i="125" l="1"/>
  <c r="A24" i="125"/>
  <c r="H3" i="156" s="1"/>
  <c r="A25" i="125" l="1"/>
  <c r="B24" i="125"/>
  <c r="K3" i="156"/>
  <c r="N3" i="156"/>
  <c r="B25" i="125" l="1"/>
  <c r="Q3" i="156"/>
</calcChain>
</file>

<file path=xl/sharedStrings.xml><?xml version="1.0" encoding="utf-8"?>
<sst xmlns="http://schemas.openxmlformats.org/spreadsheetml/2006/main" count="1030" uniqueCount="309">
  <si>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</si>
  <si>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</si>
  <si>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</si>
  <si>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</si>
  <si>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</si>
  <si>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</si>
  <si>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</si>
  <si>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</si>
  <si>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</si>
  <si>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</si>
  <si>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</si>
  <si>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</si>
  <si>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</si>
  <si>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</si>
  <si>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</si>
  <si>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水果類</t>
    <phoneticPr fontId="1" type="noConversion"/>
  </si>
  <si>
    <t>蔬菜類</t>
    <phoneticPr fontId="1" type="noConversion"/>
  </si>
  <si>
    <t>油脂與堅果種子類</t>
    <phoneticPr fontId="1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</si>
  <si>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</si>
  <si>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</si>
  <si>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3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</si>
  <si>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3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</si>
  <si>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</si>
  <si>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</si>
  <si>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3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</si>
  <si>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</si>
  <si>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</si>
  <si>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</si>
  <si>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3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</si>
  <si>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</si>
  <si>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</si>
  <si>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3" type="noConversion"/>
  </si>
  <si>
    <r>
      <rPr>
        <sz val="12"/>
        <color rgb="FF000000"/>
        <rFont val="標楷體"/>
        <family val="4"/>
        <charset val="136"/>
      </rPr>
      <t>副食二</t>
    </r>
    <phoneticPr fontId="33" type="noConversion"/>
  </si>
  <si>
    <r>
      <rPr>
        <sz val="12"/>
        <color rgb="FF000000"/>
        <rFont val="標楷體"/>
        <family val="4"/>
        <charset val="136"/>
      </rPr>
      <t>湯品</t>
    </r>
    <phoneticPr fontId="33" type="noConversion"/>
  </si>
  <si>
    <t>主菜</t>
    <phoneticPr fontId="22" type="noConversion"/>
  </si>
  <si>
    <t>主食</t>
    <phoneticPr fontId="33" type="noConversion"/>
  </si>
  <si>
    <t>＊本校午餐供應皆採國產豬肉。</t>
    <phoneticPr fontId="22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</si>
  <si>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</si>
  <si>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3" type="noConversion"/>
  </si>
  <si>
    <t>食材確認合格</t>
    <phoneticPr fontId="33" type="noConversion"/>
  </si>
  <si>
    <t>食材確認合格</t>
    <phoneticPr fontId="33" type="noConversion"/>
  </si>
  <si>
    <t>食材確認合格</t>
    <phoneticPr fontId="33" type="noConversion"/>
  </si>
  <si>
    <t>食材確認合格</t>
    <phoneticPr fontId="33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</si>
  <si>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3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</si>
  <si>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3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</si>
  <si>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3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</si>
  <si>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3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</si>
  <si>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3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</si>
  <si>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3" type="noConversion"/>
  </si>
  <si>
    <t>112年</t>
    <phoneticPr fontId="1" type="noConversion" alignment="center"/>
  </si>
  <si>
    <t>附餐</t>
    <phoneticPr fontId="1" type="noConversion"/>
  </si>
  <si>
    <t>全穀雜糧類</t>
    <phoneticPr fontId="1" type="noConversion"/>
  </si>
  <si>
    <t>豆魚蛋肉類</t>
    <phoneticPr fontId="1" type="noConversion"/>
  </si>
  <si>
    <t>乳品類</t>
    <phoneticPr fontId="1" type="noConversion"/>
  </si>
  <si>
    <t>有機蔬菜</t>
    <phoneticPr fontId="22" type="noConversion"/>
  </si>
  <si>
    <t>白米飯</t>
    <phoneticPr fontId="22" type="noConversion"/>
  </si>
  <si>
    <t>水果</t>
    <phoneticPr fontId="22" type="noConversion"/>
  </si>
  <si>
    <t>鮮奶/水果</t>
    <phoneticPr fontId="22" type="noConversion"/>
  </si>
  <si>
    <t>5月份</t>
    <phoneticPr fontId="1" type="noConversion" alignment="center"/>
  </si>
  <si>
    <t>沙茶雞丁</t>
    <phoneticPr fontId="22" type="noConversion"/>
  </si>
  <si>
    <t>肉末玉米</t>
    <phoneticPr fontId="22" type="noConversion"/>
  </si>
  <si>
    <t>炒小白菜</t>
    <phoneticPr fontId="22" type="noConversion"/>
  </si>
  <si>
    <t>糙米飯</t>
    <phoneticPr fontId="22" type="noConversion"/>
  </si>
  <si>
    <t>香菇油腐</t>
    <phoneticPr fontId="22" type="noConversion"/>
  </si>
  <si>
    <t>炒青江菜</t>
    <phoneticPr fontId="22" type="noConversion"/>
  </si>
  <si>
    <t>雞肉堡排×1</t>
    <phoneticPr fontId="22" type="noConversion"/>
  </si>
  <si>
    <t>芝麻米飯</t>
    <phoneticPr fontId="22" type="noConversion"/>
  </si>
  <si>
    <t>青菜針菇</t>
    <phoneticPr fontId="22" type="noConversion"/>
  </si>
  <si>
    <t>薏仁米飯</t>
    <phoneticPr fontId="22" type="noConversion"/>
  </si>
  <si>
    <t>照燒肉片</t>
    <phoneticPr fontId="22" type="noConversion"/>
  </si>
  <si>
    <t>小黃瓜甜不辣</t>
    <phoneticPr fontId="22" type="noConversion"/>
  </si>
  <si>
    <t>炒大陸妹</t>
    <phoneticPr fontId="22" type="noConversion"/>
  </si>
  <si>
    <t>紫 菜 湯</t>
    <phoneticPr fontId="22" type="noConversion"/>
  </si>
  <si>
    <t>小米飯</t>
    <phoneticPr fontId="22" type="noConversion"/>
  </si>
  <si>
    <t>沙嗲豆包</t>
    <phoneticPr fontId="22" type="noConversion"/>
  </si>
  <si>
    <t>炒 油 菜</t>
    <phoneticPr fontId="22" type="noConversion"/>
  </si>
  <si>
    <t>薑絲黃瓜</t>
    <phoneticPr fontId="22" type="noConversion"/>
  </si>
  <si>
    <t>脆皮翅小腿×2</t>
    <phoneticPr fontId="22" type="noConversion"/>
  </si>
  <si>
    <t>炒青花菜</t>
    <phoneticPr fontId="22" type="noConversion"/>
  </si>
  <si>
    <t>玉米濃湯</t>
    <phoneticPr fontId="22" type="noConversion"/>
  </si>
  <si>
    <t>胚芽米飯</t>
    <phoneticPr fontId="22" type="noConversion"/>
  </si>
  <si>
    <t>沙茶冬粉</t>
    <phoneticPr fontId="22" type="noConversion"/>
  </si>
  <si>
    <t>柴魚蘿蔔</t>
    <phoneticPr fontId="22" type="noConversion"/>
  </si>
  <si>
    <t>海苔飯</t>
    <phoneticPr fontId="22" type="noConversion"/>
  </si>
  <si>
    <t>茄汁豆腐</t>
    <phoneticPr fontId="22" type="noConversion"/>
  </si>
  <si>
    <t>紅豆銀耳甜湯</t>
    <phoneticPr fontId="22" type="noConversion"/>
  </si>
  <si>
    <t>鹹 水 雞</t>
    <phoneticPr fontId="22" type="noConversion"/>
  </si>
  <si>
    <t>咖哩花菜肉片</t>
    <phoneticPr fontId="22" type="noConversion"/>
  </si>
  <si>
    <t>大白菜湯</t>
    <phoneticPr fontId="22" type="noConversion"/>
  </si>
  <si>
    <t>九塔豆干</t>
    <phoneticPr fontId="22" type="noConversion"/>
  </si>
  <si>
    <t>什錦菌菇</t>
    <phoneticPr fontId="22" type="noConversion"/>
  </si>
  <si>
    <t>炒空心菜</t>
    <phoneticPr fontId="22" type="noConversion"/>
  </si>
  <si>
    <t>鐵板肉絲</t>
    <phoneticPr fontId="22" type="noConversion"/>
  </si>
  <si>
    <t>味 噌 湯</t>
    <phoneticPr fontId="22" type="noConversion"/>
  </si>
  <si>
    <t>綠咖哩豆腸</t>
    <phoneticPr fontId="22" type="noConversion"/>
  </si>
  <si>
    <t>麻婆豆腐</t>
    <phoneticPr fontId="22" type="noConversion"/>
  </si>
  <si>
    <t>玉米蛋花</t>
    <phoneticPr fontId="22" type="noConversion"/>
  </si>
  <si>
    <t>炒 莧 菜</t>
    <phoneticPr fontId="22" type="noConversion"/>
  </si>
  <si>
    <t>麥克雞塊×3</t>
    <phoneticPr fontId="22" type="noConversion"/>
  </si>
  <si>
    <t>當歸銀蘿</t>
    <phoneticPr fontId="22" type="noConversion"/>
  </si>
  <si>
    <t>打拋豬肉</t>
    <phoneticPr fontId="22" type="noConversion"/>
  </si>
  <si>
    <t>金菇海帶豆皮</t>
    <phoneticPr fontId="22" type="noConversion"/>
  </si>
  <si>
    <t>蔬菜燉雞</t>
    <phoneticPr fontId="22" type="noConversion"/>
  </si>
  <si>
    <t>蜜 汁 雞</t>
    <phoneticPr fontId="22" type="noConversion"/>
  </si>
  <si>
    <t>香菇肉羹</t>
    <phoneticPr fontId="22" type="noConversion"/>
  </si>
  <si>
    <t>綠豆仁西谷米甜湯</t>
    <phoneticPr fontId="22" type="noConversion"/>
  </si>
  <si>
    <t>泡菜豬柳</t>
    <phoneticPr fontId="22" type="noConversion"/>
  </si>
  <si>
    <t>雙蔥炒豆干</t>
    <phoneticPr fontId="22" type="noConversion"/>
  </si>
  <si>
    <t>薑絲海芽</t>
    <phoneticPr fontId="22" type="noConversion"/>
  </si>
  <si>
    <t>黃瓜肉片</t>
    <phoneticPr fontId="22" type="noConversion"/>
  </si>
  <si>
    <t>四神龍骨</t>
    <phoneticPr fontId="22" type="noConversion"/>
  </si>
  <si>
    <t>高麗菜湯</t>
    <phoneticPr fontId="22" type="noConversion"/>
  </si>
  <si>
    <t>飯  湯</t>
    <phoneticPr fontId="22" type="noConversion"/>
  </si>
  <si>
    <t>咖哩蘿蔔黑輪</t>
    <phoneticPr fontId="22" type="noConversion"/>
  </si>
  <si>
    <t>鍋 燒 麵</t>
    <phoneticPr fontId="22" type="noConversion"/>
  </si>
  <si>
    <t>三 杯 雞</t>
    <phoneticPr fontId="22" type="noConversion"/>
  </si>
  <si>
    <t>醬爆雞丁</t>
    <phoneticPr fontId="22" type="noConversion"/>
  </si>
  <si>
    <t>肉燥大陸妹</t>
    <phoneticPr fontId="22" type="noConversion"/>
  </si>
  <si>
    <t>扁 蒲 湯</t>
    <phoneticPr fontId="22" type="noConversion"/>
  </si>
  <si>
    <t>蔥 爆 雞</t>
    <phoneticPr fontId="22" type="noConversion"/>
  </si>
  <si>
    <t>鹽酥魚丁</t>
    <phoneticPr fontId="22" type="noConversion"/>
  </si>
  <si>
    <t>義大利肉醬麵</t>
    <phoneticPr fontId="22" type="noConversion"/>
  </si>
  <si>
    <t>肉絲蛋炒飯</t>
    <phoneticPr fontId="22" type="noConversion"/>
  </si>
  <si>
    <t>田園鮮蔬豬柳</t>
    <phoneticPr fontId="22" type="noConversion"/>
  </si>
  <si>
    <t>紅 燒 肉</t>
    <phoneticPr fontId="22" type="noConversion"/>
  </si>
  <si>
    <t>蒜 頭 雞</t>
    <phoneticPr fontId="22" type="noConversion"/>
  </si>
  <si>
    <t>黑胡椒雞丁</t>
    <phoneticPr fontId="22" type="noConversion"/>
  </si>
  <si>
    <t>咕 咾 肉</t>
    <phoneticPr fontId="22" type="noConversion"/>
  </si>
  <si>
    <t>燕麥米飯</t>
    <phoneticPr fontId="22" type="noConversion"/>
  </si>
  <si>
    <t>肉骨茶湯</t>
    <phoneticPr fontId="22" type="noConversion"/>
  </si>
  <si>
    <t>鮮蔬冬粉</t>
    <phoneticPr fontId="22" type="noConversion"/>
  </si>
  <si>
    <t>家鄉屈雞</t>
    <phoneticPr fontId="22" type="noConversion"/>
  </si>
  <si>
    <t>香菇蒲瓜</t>
    <phoneticPr fontId="22" type="noConversion"/>
  </si>
  <si>
    <t>椒鹽三節翅×1</t>
    <phoneticPr fontId="22" type="noConversion"/>
  </si>
  <si>
    <t>照燒豬柳</t>
    <phoneticPr fontId="22" type="noConversion"/>
  </si>
  <si>
    <t>脆皮三節翅×1</t>
    <phoneticPr fontId="22" type="noConversion"/>
  </si>
  <si>
    <t>白米</t>
    <phoneticPr fontId="22" type="noConversion"/>
  </si>
  <si>
    <t>小黃瓜</t>
    <phoneticPr fontId="22" type="noConversion"/>
  </si>
  <si>
    <t>白米</t>
    <phoneticPr fontId="22" type="noConversion"/>
  </si>
  <si>
    <t>雞丁</t>
    <phoneticPr fontId="22" type="noConversion"/>
  </si>
  <si>
    <t>小黃瓜</t>
    <phoneticPr fontId="22" type="noConversion"/>
  </si>
  <si>
    <t>赤絞肉</t>
    <phoneticPr fontId="22" type="noConversion"/>
  </si>
  <si>
    <t>玉米粒</t>
    <phoneticPr fontId="22" type="noConversion"/>
  </si>
  <si>
    <t>紅蘿蔔</t>
    <phoneticPr fontId="22" type="noConversion"/>
  </si>
  <si>
    <t>小白菜</t>
    <phoneticPr fontId="22" type="noConversion"/>
  </si>
  <si>
    <t>高麗菜</t>
    <phoneticPr fontId="22" type="noConversion"/>
  </si>
  <si>
    <t>紅蘿蔔</t>
    <phoneticPr fontId="22" type="noConversion"/>
  </si>
  <si>
    <t>糙米</t>
    <phoneticPr fontId="22" type="noConversion"/>
  </si>
  <si>
    <t>肉丁</t>
    <phoneticPr fontId="22" type="noConversion"/>
  </si>
  <si>
    <t>白蘿蔔</t>
    <phoneticPr fontId="22" type="noConversion"/>
  </si>
  <si>
    <t>油丁</t>
    <phoneticPr fontId="22" type="noConversion"/>
  </si>
  <si>
    <t>濕香菇</t>
    <phoneticPr fontId="22" type="noConversion"/>
  </si>
  <si>
    <t>青江菜</t>
    <phoneticPr fontId="22" type="noConversion"/>
  </si>
  <si>
    <t>乾金針</t>
    <phoneticPr fontId="22" type="noConversion"/>
  </si>
  <si>
    <t>肉絲</t>
    <phoneticPr fontId="22" type="noConversion"/>
  </si>
  <si>
    <t>魚丁</t>
    <phoneticPr fontId="22" type="noConversion"/>
  </si>
  <si>
    <t>洋蔥</t>
    <phoneticPr fontId="22" type="noConversion"/>
  </si>
  <si>
    <t>乾香菇</t>
    <phoneticPr fontId="22" type="noConversion"/>
  </si>
  <si>
    <t xml:space="preserve">蝦米 </t>
    <phoneticPr fontId="22" type="noConversion"/>
  </si>
  <si>
    <t>雞肉堡</t>
    <phoneticPr fontId="22" type="noConversion"/>
  </si>
  <si>
    <t>絞肉</t>
    <phoneticPr fontId="22" type="noConversion"/>
  </si>
  <si>
    <t>大陸妹</t>
    <phoneticPr fontId="22" type="noConversion"/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</si>
  <si>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  <phoneticPr fontId="22" type="noConversion"/>
  </si>
  <si>
    <t>黑芝麻</t>
    <phoneticPr fontId="22" type="noConversion"/>
  </si>
  <si>
    <t>黑輪條</t>
    <phoneticPr fontId="22" type="noConversion"/>
  </si>
  <si>
    <t>金針菇</t>
    <phoneticPr fontId="22" type="noConversion"/>
  </si>
  <si>
    <t>金針菇</t>
    <phoneticPr fontId="22" type="noConversion"/>
  </si>
  <si>
    <t>薏仁</t>
    <phoneticPr fontId="22" type="noConversion"/>
  </si>
  <si>
    <t>肉片</t>
    <phoneticPr fontId="22" type="noConversion"/>
  </si>
  <si>
    <t>乾魷魚</t>
    <phoneticPr fontId="22" type="noConversion"/>
  </si>
  <si>
    <t>肉絲</t>
    <phoneticPr fontId="22" type="noConversion"/>
  </si>
  <si>
    <t>豆干片</t>
    <phoneticPr fontId="22" type="noConversion"/>
  </si>
  <si>
    <t>芹菜</t>
    <phoneticPr fontId="22" type="noConversion"/>
  </si>
  <si>
    <t>莧菜</t>
    <phoneticPr fontId="22" type="noConversion"/>
  </si>
  <si>
    <t>扁蒲</t>
    <phoneticPr fontId="22" type="noConversion"/>
  </si>
  <si>
    <t>黑輪條</t>
    <phoneticPr fontId="22" type="noConversion"/>
  </si>
  <si>
    <t>大陸妹</t>
    <phoneticPr fontId="22" type="noConversion"/>
  </si>
  <si>
    <t>紫菜</t>
    <phoneticPr fontId="22" type="noConversion"/>
  </si>
  <si>
    <t>小米</t>
    <phoneticPr fontId="22" type="noConversion"/>
  </si>
  <si>
    <t>洋芋</t>
    <phoneticPr fontId="22" type="noConversion"/>
  </si>
  <si>
    <t>油菜</t>
    <phoneticPr fontId="22" type="noConversion"/>
  </si>
  <si>
    <t>大黃瓜</t>
    <phoneticPr fontId="22" type="noConversion"/>
  </si>
  <si>
    <t>翅小腿</t>
    <phoneticPr fontId="22" type="noConversion"/>
  </si>
  <si>
    <t>青花菜</t>
    <phoneticPr fontId="22" type="noConversion"/>
  </si>
  <si>
    <t>雞丁</t>
    <phoneticPr fontId="22" type="noConversion"/>
  </si>
  <si>
    <t>海苔粉</t>
    <phoneticPr fontId="22" type="noConversion"/>
  </si>
  <si>
    <t>豬柳</t>
    <phoneticPr fontId="22" type="noConversion"/>
  </si>
  <si>
    <t>高麗菜</t>
    <phoneticPr fontId="22" type="noConversion"/>
  </si>
  <si>
    <t>嫩豆腐</t>
    <phoneticPr fontId="22" type="noConversion"/>
  </si>
  <si>
    <t>絞肉</t>
    <phoneticPr fontId="22" type="noConversion"/>
  </si>
  <si>
    <t>小白菜</t>
    <phoneticPr fontId="22" type="noConversion"/>
  </si>
  <si>
    <t>紅豆</t>
    <phoneticPr fontId="22" type="noConversion"/>
  </si>
  <si>
    <t>白木耳</t>
    <phoneticPr fontId="22" type="noConversion"/>
  </si>
  <si>
    <t>紅棗</t>
    <phoneticPr fontId="22" type="noConversion"/>
  </si>
  <si>
    <t>雞丁</t>
    <phoneticPr fontId="22" type="noConversion"/>
  </si>
  <si>
    <t>杏鮑菇</t>
    <phoneticPr fontId="22" type="noConversion"/>
  </si>
  <si>
    <t>豆皮</t>
    <phoneticPr fontId="22" type="noConversion"/>
  </si>
  <si>
    <t>肉片</t>
    <phoneticPr fontId="22" type="noConversion"/>
  </si>
  <si>
    <t>白花菜</t>
    <phoneticPr fontId="22" type="noConversion"/>
  </si>
  <si>
    <t>山東大白菜</t>
    <phoneticPr fontId="22" type="noConversion"/>
  </si>
  <si>
    <t>燕麥</t>
    <phoneticPr fontId="22" type="noConversion"/>
  </si>
  <si>
    <t>肉丁</t>
    <phoneticPr fontId="22" type="noConversion"/>
  </si>
  <si>
    <t>洋蔥</t>
    <phoneticPr fontId="22" type="noConversion"/>
  </si>
  <si>
    <t>小白菜</t>
    <phoneticPr fontId="22" type="noConversion"/>
  </si>
  <si>
    <t>乾香菇絲</t>
    <phoneticPr fontId="22" type="noConversion"/>
  </si>
  <si>
    <t>海帶結</t>
    <phoneticPr fontId="22" type="noConversion"/>
  </si>
  <si>
    <t>雞蛋</t>
    <phoneticPr fontId="22" type="noConversion"/>
  </si>
  <si>
    <t>玉米粒</t>
    <phoneticPr fontId="22" type="noConversion"/>
  </si>
  <si>
    <t>高麗菜</t>
    <phoneticPr fontId="22" type="noConversion"/>
  </si>
  <si>
    <t>三節翅</t>
    <phoneticPr fontId="22" type="noConversion"/>
  </si>
  <si>
    <t>空心菜</t>
    <phoneticPr fontId="22" type="noConversion"/>
  </si>
  <si>
    <t>乾香菇</t>
    <phoneticPr fontId="22" type="noConversion"/>
  </si>
  <si>
    <t>白蘿蔔</t>
    <phoneticPr fontId="22" type="noConversion"/>
  </si>
  <si>
    <t>川耳</t>
    <phoneticPr fontId="22" type="noConversion"/>
  </si>
  <si>
    <t>高麗菜</t>
    <phoneticPr fontId="22" type="noConversion"/>
  </si>
  <si>
    <t>洋蔥</t>
    <phoneticPr fontId="22" type="noConversion"/>
  </si>
  <si>
    <t>味噌</t>
    <phoneticPr fontId="22" type="noConversion"/>
  </si>
  <si>
    <t>黑芝麻</t>
    <phoneticPr fontId="22" type="noConversion"/>
  </si>
  <si>
    <t>豬柳</t>
    <phoneticPr fontId="22" type="noConversion"/>
  </si>
  <si>
    <t>豆腸</t>
    <phoneticPr fontId="22" type="noConversion"/>
  </si>
  <si>
    <t>小黃瓜</t>
    <phoneticPr fontId="22" type="noConversion"/>
  </si>
  <si>
    <t>紅蘿蔔</t>
    <phoneticPr fontId="22" type="noConversion"/>
  </si>
  <si>
    <t>冬粉</t>
    <phoneticPr fontId="22" type="noConversion"/>
  </si>
  <si>
    <t>嫩豆腐</t>
    <phoneticPr fontId="22" type="noConversion"/>
  </si>
  <si>
    <t>雞蛋</t>
    <phoneticPr fontId="22" type="noConversion"/>
  </si>
  <si>
    <t>胚芽米</t>
    <phoneticPr fontId="22" type="noConversion"/>
  </si>
  <si>
    <t>乾木耳</t>
    <phoneticPr fontId="22" type="noConversion"/>
  </si>
  <si>
    <t>山東大白菜</t>
    <phoneticPr fontId="22" type="noConversion"/>
  </si>
  <si>
    <t>牛排麵</t>
    <phoneticPr fontId="22" type="noConversion"/>
  </si>
  <si>
    <t>麥克雞塊</t>
    <phoneticPr fontId="22" type="noConversion"/>
  </si>
  <si>
    <t>小米</t>
    <phoneticPr fontId="22" type="noConversion"/>
  </si>
  <si>
    <t>豆皮</t>
    <phoneticPr fontId="22" type="noConversion"/>
  </si>
  <si>
    <t>海帶絲</t>
    <phoneticPr fontId="22" type="noConversion"/>
  </si>
  <si>
    <t>紅蘿蔔</t>
    <phoneticPr fontId="22" type="noConversion"/>
  </si>
  <si>
    <t>高麗菜</t>
    <phoneticPr fontId="22" type="noConversion"/>
  </si>
  <si>
    <t>金針菇</t>
    <phoneticPr fontId="22" type="noConversion"/>
  </si>
  <si>
    <t>綠豆仁</t>
    <phoneticPr fontId="22" type="noConversion"/>
  </si>
  <si>
    <t>西谷米</t>
    <phoneticPr fontId="22" type="noConversion"/>
  </si>
  <si>
    <t>韓式泡菜</t>
    <phoneticPr fontId="22" type="noConversion"/>
  </si>
  <si>
    <t>山東大白菜</t>
    <phoneticPr fontId="22" type="noConversion"/>
  </si>
  <si>
    <t>乾海帶芽</t>
    <phoneticPr fontId="22" type="noConversion"/>
  </si>
  <si>
    <t>糙米</t>
    <phoneticPr fontId="22" type="noConversion"/>
  </si>
  <si>
    <t>大黃瓜</t>
    <phoneticPr fontId="22" type="noConversion"/>
  </si>
  <si>
    <t>杏鮑菇</t>
    <phoneticPr fontId="22" type="noConversion"/>
  </si>
  <si>
    <t>龍骨</t>
    <phoneticPr fontId="22" type="noConversion"/>
  </si>
  <si>
    <t>虱目魚丸</t>
    <phoneticPr fontId="22" type="noConversion"/>
  </si>
  <si>
    <t>腐竹</t>
    <phoneticPr fontId="22" type="noConversion"/>
  </si>
  <si>
    <t>雞蛋</t>
    <phoneticPr fontId="22" type="noConversion"/>
  </si>
  <si>
    <t>空心菜</t>
    <phoneticPr fontId="22" type="noConversion"/>
  </si>
  <si>
    <t>排除</t>
    <phoneticPr fontId="22" type="noConversion"/>
  </si>
  <si>
    <t>CAS</t>
    <phoneticPr fontId="22" type="noConversion"/>
  </si>
  <si>
    <t>Q</t>
    <phoneticPr fontId="22" type="noConversion"/>
  </si>
  <si>
    <t>CAS or Q</t>
    <phoneticPr fontId="22" type="noConversion"/>
  </si>
  <si>
    <t xml:space="preserve">Q </t>
    <phoneticPr fontId="22" type="noConversion"/>
  </si>
  <si>
    <t>Q</t>
    <phoneticPr fontId="22" type="noConversion"/>
  </si>
  <si>
    <t>CAS</t>
    <phoneticPr fontId="22" type="noConversion"/>
  </si>
  <si>
    <t>排除</t>
    <phoneticPr fontId="22" type="noConversion"/>
  </si>
  <si>
    <t>Q</t>
    <phoneticPr fontId="22" type="noConversion"/>
  </si>
  <si>
    <t>Q</t>
    <phoneticPr fontId="22" type="noConversion"/>
  </si>
  <si>
    <t>CAS</t>
    <phoneticPr fontId="22" type="noConversion"/>
  </si>
  <si>
    <t>排除</t>
    <phoneticPr fontId="22" type="noConversion"/>
  </si>
  <si>
    <t>TAP</t>
    <phoneticPr fontId="22" type="noConversion"/>
  </si>
  <si>
    <t>Q</t>
    <phoneticPr fontId="22" type="noConversion"/>
  </si>
  <si>
    <t xml:space="preserve">Q </t>
    <phoneticPr fontId="22" type="noConversion"/>
  </si>
  <si>
    <t>Q</t>
    <phoneticPr fontId="22" type="noConversion"/>
  </si>
  <si>
    <t>Q</t>
    <phoneticPr fontId="22" type="noConversion"/>
  </si>
  <si>
    <t>CAS</t>
    <phoneticPr fontId="22" type="noConversion"/>
  </si>
  <si>
    <t>排除</t>
    <phoneticPr fontId="22" type="noConversion"/>
  </si>
  <si>
    <t>CAS</t>
    <phoneticPr fontId="22" type="noConversion"/>
  </si>
  <si>
    <t>CAS</t>
    <phoneticPr fontId="22" type="noConversion"/>
  </si>
  <si>
    <t>Q</t>
    <phoneticPr fontId="22" type="noConversion"/>
  </si>
  <si>
    <t>排除</t>
    <phoneticPr fontId="22" type="noConversion"/>
  </si>
  <si>
    <t>CAS</t>
    <phoneticPr fontId="22" type="noConversion"/>
  </si>
  <si>
    <t>CAS</t>
    <phoneticPr fontId="22" type="noConversion"/>
  </si>
  <si>
    <t>Q</t>
    <phoneticPr fontId="22" type="noConversion"/>
  </si>
  <si>
    <t xml:space="preserve">CAS or Q </t>
    <phoneticPr fontId="22" type="noConversion"/>
  </si>
  <si>
    <t xml:space="preserve">Q </t>
    <phoneticPr fontId="22" type="noConversion"/>
  </si>
  <si>
    <t>排除</t>
    <phoneticPr fontId="22" type="noConversion"/>
  </si>
  <si>
    <t>排除</t>
    <phoneticPr fontId="22" type="noConversion"/>
  </si>
  <si>
    <t>TAP</t>
    <phoneticPr fontId="22" type="noConversion"/>
  </si>
  <si>
    <t>肉燥米粉</t>
    <phoneticPr fontId="22" type="noConversion"/>
  </si>
  <si>
    <t>脆皮翅小腿</t>
    <phoneticPr fontId="22" type="noConversion"/>
  </si>
  <si>
    <t>柴魚蘿蔔湯</t>
    <phoneticPr fontId="22" type="noConversion"/>
  </si>
  <si>
    <t>柴魚片</t>
    <phoneticPr fontId="22" type="noConversion"/>
  </si>
  <si>
    <r>
      <rPr>
        <sz val="12"/>
        <rFont val="標楷體"/>
        <family val="4"/>
        <charset val="136"/>
      </rPr>
      <t>菜名</t>
    </r>
    <r>
      <rPr>
        <sz val="12"/>
        <rFont val="Times New Roman"/>
        <family val="1"/>
      </rPr>
      <t>/</t>
    </r>
    <r>
      <rPr>
        <sz val="12"/>
        <rFont val="標楷體"/>
        <family val="4"/>
        <charset val="136"/>
      </rPr>
      <t>烹調法</t>
    </r>
  </si>
  <si>
    <r>
      <rPr>
        <sz val="12"/>
        <rFont val="標楷體"/>
        <family val="4"/>
        <charset val="136"/>
      </rPr>
      <t>材料</t>
    </r>
  </si>
  <si>
    <r>
      <rPr>
        <sz val="10"/>
        <rFont val="標楷體"/>
        <family val="4"/>
        <charset val="136"/>
      </rPr>
      <t>每人</t>
    </r>
    <r>
      <rPr>
        <sz val="10"/>
        <rFont val="Times New Roman"/>
        <family val="1"/>
      </rPr>
      <t>(g)</t>
    </r>
  </si>
  <si>
    <r>
      <rPr>
        <sz val="12"/>
        <rFont val="標楷體"/>
        <family val="4"/>
        <charset val="136"/>
      </rPr>
      <t>學校採購量</t>
    </r>
    <r>
      <rPr>
        <sz val="12"/>
        <rFont val="Times New Roman"/>
        <family val="1"/>
      </rPr>
      <t>(kg)</t>
    </r>
  </si>
  <si>
    <r>
      <rPr>
        <sz val="12"/>
        <rFont val="標楷體"/>
        <family val="4"/>
        <charset val="136"/>
      </rPr>
      <t>三章一</t>
    </r>
    <r>
      <rPr>
        <sz val="12"/>
        <rFont val="Times New Roman"/>
        <family val="1"/>
      </rPr>
      <t>Q</t>
    </r>
    <r>
      <rPr>
        <sz val="12"/>
        <rFont val="標楷體"/>
        <family val="4"/>
        <charset val="136"/>
      </rPr>
      <t>標示</t>
    </r>
  </si>
  <si>
    <t>豆包</t>
    <phoneticPr fontId="22" type="noConversion"/>
  </si>
  <si>
    <t>熟濕米粉</t>
    <phoneticPr fontId="22" type="noConversion"/>
  </si>
  <si>
    <t>五香豆干丁</t>
    <phoneticPr fontId="22" type="noConversion"/>
  </si>
  <si>
    <t>屏東縣立萬新國民中學</t>
    <phoneticPr fontId="22" type="noConversion"/>
  </si>
  <si>
    <t>屏東縣立萬新國民中學 112年5月第一週</t>
    <phoneticPr fontId="33" type="noConversion"/>
  </si>
  <si>
    <t>屏東縣立萬新國民中學 112年5月第二週</t>
    <phoneticPr fontId="33" type="noConversion"/>
  </si>
  <si>
    <t>屏東縣立萬新國民中學 112年5月第三週</t>
    <phoneticPr fontId="33" type="noConversion"/>
  </si>
  <si>
    <t>屏東縣立萬新國民中學 112年5月第四週</t>
    <phoneticPr fontId="33" type="noConversion"/>
  </si>
  <si>
    <t>屏東縣立萬新國民中學 112年5月第五週</t>
    <phoneticPr fontId="33" type="noConversion"/>
  </si>
  <si>
    <t>金針蔬菜</t>
    <phoneticPr fontId="22" type="noConversion"/>
  </si>
  <si>
    <t>大白菜</t>
    <phoneticPr fontId="22" type="noConversion"/>
  </si>
  <si>
    <t>供應人數：370人</t>
    <phoneticPr fontId="33" type="noConversion"/>
  </si>
  <si>
    <t>奶類</t>
  </si>
  <si>
    <t>豆漿/水果</t>
    <phoneticPr fontId="22" type="noConversion"/>
  </si>
  <si>
    <t>豆漿</t>
  </si>
  <si>
    <t>洋芋燒肉</t>
    <phoneticPr fontId="22" type="noConversion"/>
  </si>
  <si>
    <t>鮮奶</t>
    <phoneticPr fontId="22" type="noConversion"/>
  </si>
  <si>
    <t>200ml</t>
    <phoneticPr fontId="22" type="noConversion"/>
  </si>
  <si>
    <t>客家小炒         (芹菜、豆干片)</t>
    <phoneticPr fontId="22" type="noConversion"/>
  </si>
  <si>
    <t>螞蟻上樹         (絞肉、冬粉)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</si>
</sst>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6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name val="標楷體"/>
      <family val="4"/>
      <charset val="136"/>
    </font>
    <font>
      <sz val="20"/>
      <name val="新細明體"/>
      <family val="1"/>
      <charset val="136"/>
      <scheme val="minor"/>
    </font>
    <font>
      <sz val="14"/>
      <name val="新細明體"/>
      <family val="2"/>
      <charset val="136"/>
      <scheme val="major"/>
    </font>
    <font>
      <sz val="26"/>
      <name val="標楷體"/>
      <family val="4"/>
      <charset val="136"/>
    </font>
    <font>
      <sz val="18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9"/>
      <color rgb="FF000000"/>
      <name val="Times New Roman"/>
      <family val="1"/>
    </font>
    <font>
      <sz val="8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6"/>
      <name val="標楷體"/>
      <family val="4"/>
      <charset val="136"/>
    </font>
    <font>
      <sz val="16"/>
      <name val="標楷體"/>
      <family val="4"/>
      <charset val="136"/>
    </font>
    <font>
      <sz val="11"/>
      <name val="標楷體"/>
      <family val="4"/>
      <charset val="136"/>
    </font>
    <font>
      <sz val="10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21" fillId="0" borderId="0" applyNumberFormat="0" applyBorder="0" applyProtection="0"/>
    <xf numFmtId="0" fontId="6" fillId="0" borderId="77" applyNumberFormat="0" applyFill="0" applyAlignment="0" applyProtection="0">
      <alignment vertical="center"/>
    </xf>
    <xf numFmtId="0" fontId="6" fillId="0" borderId="77" applyNumberFormat="0" applyFill="0" applyAlignment="0" applyProtection="0">
      <alignment vertical="center"/>
    </xf>
    <xf numFmtId="0" fontId="6" fillId="0" borderId="77" applyNumberFormat="0" applyFill="0" applyAlignment="0" applyProtection="0">
      <alignment vertical="center"/>
    </xf>
    <xf numFmtId="0" fontId="6" fillId="0" borderId="77" applyNumberFormat="0" applyFill="0" applyAlignment="0" applyProtection="0">
      <alignment vertical="center"/>
    </xf>
    <xf numFmtId="0" fontId="6" fillId="0" borderId="77" applyNumberFormat="0" applyFill="0" applyAlignment="0" applyProtection="0">
      <alignment vertical="center"/>
    </xf>
    <xf numFmtId="0" fontId="6" fillId="0" borderId="77" applyNumberFormat="0" applyFill="0" applyAlignment="0" applyProtection="0">
      <alignment vertical="center"/>
    </xf>
    <xf numFmtId="0" fontId="6" fillId="0" borderId="77" applyNumberFormat="0" applyFill="0" applyAlignment="0" applyProtection="0">
      <alignment vertical="center"/>
    </xf>
    <xf numFmtId="0" fontId="6" fillId="0" borderId="77" applyNumberFormat="0" applyFill="0" applyAlignment="0" applyProtection="0">
      <alignment vertical="center"/>
    </xf>
    <xf numFmtId="0" fontId="6" fillId="0" borderId="77" applyNumberFormat="0" applyFill="0" applyAlignment="0" applyProtection="0">
      <alignment vertical="center"/>
    </xf>
    <xf numFmtId="0" fontId="6" fillId="0" borderId="77" applyNumberFormat="0" applyFill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8" fillId="17" borderId="78" applyNumberForma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3" fillId="18" borderId="79" applyNumberFormat="0" applyFon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5" fillId="7" borderId="78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0" fontId="16" fillId="17" borderId="8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34" fillId="0" borderId="0" xfId="461" applyFont="1" applyAlignment="1">
      <alignment horizontal="center" vertical="center"/>
    </xf>
    <xf numFmtId="0" fontId="31" fillId="0" borderId="0" xfId="461">
      <alignment vertical="center"/>
    </xf>
    <xf numFmtId="0" fontId="36" fillId="0" borderId="0" xfId="461" applyFont="1" applyAlignment="1">
      <alignment horizontal="center" vertical="center"/>
    </xf>
    <xf numFmtId="0" fontId="28" fillId="0" borderId="0" xfId="461" applyFont="1" applyAlignment="1">
      <alignment horizontal="left" vertical="center"/>
    </xf>
    <xf numFmtId="0" fontId="36" fillId="0" borderId="21" xfId="461" applyFont="1" applyBorder="1" applyAlignment="1">
      <alignment horizontal="center" vertical="center"/>
    </xf>
    <xf numFmtId="0" fontId="36" fillId="0" borderId="21" xfId="461" applyFont="1" applyBorder="1" applyAlignment="1">
      <alignment horizontal="center" vertical="center" shrinkToFit="1"/>
    </xf>
    <xf numFmtId="0" fontId="38" fillId="0" borderId="21" xfId="461" applyFont="1" applyBorder="1" applyAlignment="1">
      <alignment horizontal="center" vertical="center" shrinkToFit="1"/>
    </xf>
    <xf numFmtId="0" fontId="40" fillId="0" borderId="24" xfId="461" applyFont="1" applyBorder="1" applyAlignment="1">
      <alignment horizontal="center" vertical="center" shrinkToFit="1"/>
    </xf>
    <xf numFmtId="0" fontId="31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6" fillId="0" borderId="21" xfId="462" applyFont="1" applyBorder="1" applyAlignment="1" applyProtection="1">
      <alignment horizontal="center" vertical="center" shrinkToFit="1"/>
    </xf>
    <xf numFmtId="0" fontId="28" fillId="0" borderId="0" xfId="461" applyFont="1">
      <alignment vertical="center"/>
    </xf>
    <xf numFmtId="0" fontId="36" fillId="0" borderId="0" xfId="461" applyFont="1">
      <alignment vertical="center"/>
    </xf>
    <xf numFmtId="0" fontId="42" fillId="0" borderId="10" xfId="192" applyFont="1" applyBorder="1">
      <alignment vertical="center"/>
    </xf>
    <xf numFmtId="178" fontId="42" fillId="0" borderId="10" xfId="192" applyNumberFormat="1" applyFont="1" applyBorder="1">
      <alignment vertical="center"/>
    </xf>
    <xf numFmtId="0" fontId="42" fillId="0" borderId="10" xfId="192" applyFont="1" applyBorder="1" applyAlignment="1">
      <alignment horizontal="center" vertical="center"/>
    </xf>
    <xf numFmtId="0" fontId="42" fillId="0" borderId="0" xfId="192" applyFont="1">
      <alignment vertical="center"/>
    </xf>
    <xf numFmtId="180" fontId="42" fillId="0" borderId="0" xfId="192" applyNumberFormat="1" applyFont="1" applyAlignment="1">
      <alignment horizontal="left" vertical="center"/>
    </xf>
    <xf numFmtId="0" fontId="42" fillId="0" borderId="11" xfId="192" applyFont="1" applyBorder="1">
      <alignment vertical="center"/>
    </xf>
    <xf numFmtId="0" fontId="42" fillId="0" borderId="17" xfId="192" applyFont="1" applyBorder="1" applyAlignment="1">
      <alignment horizontal="center" vertical="center"/>
    </xf>
    <xf numFmtId="0" fontId="42" fillId="0" borderId="14" xfId="192" applyFont="1" applyBorder="1" applyAlignment="1">
      <alignment horizontal="center" vertical="center" wrapText="1"/>
    </xf>
    <xf numFmtId="0" fontId="42" fillId="0" borderId="14" xfId="192" applyFont="1" applyBorder="1">
      <alignment vertical="center"/>
    </xf>
    <xf numFmtId="180" fontId="42" fillId="0" borderId="14" xfId="192" applyNumberFormat="1" applyFont="1" applyBorder="1">
      <alignment vertical="center"/>
    </xf>
    <xf numFmtId="0" fontId="42" fillId="0" borderId="0" xfId="192" applyFont="1" applyAlignment="1">
      <alignment horizontal="center" vertical="center" wrapText="1"/>
    </xf>
    <xf numFmtId="0" fontId="42" fillId="0" borderId="0" xfId="192" applyFont="1" applyAlignment="1">
      <alignment horizontal="left" vertical="center"/>
    </xf>
    <xf numFmtId="0" fontId="42" fillId="0" borderId="0" xfId="192" applyFont="1" applyAlignment="1">
      <alignment horizontal="center" vertical="center"/>
    </xf>
    <xf numFmtId="0" fontId="42" fillId="0" borderId="31" xfId="192" applyFont="1" applyBorder="1">
      <alignment vertical="center"/>
    </xf>
    <xf numFmtId="0" fontId="42" fillId="0" borderId="17" xfId="192" applyFont="1" applyBorder="1">
      <alignment vertical="center"/>
    </xf>
    <xf numFmtId="0" fontId="36" fillId="0" borderId="23" xfId="461" applyFont="1" applyBorder="1" applyAlignment="1">
      <alignment horizontal="center" vertical="center" shrinkToFit="1"/>
    </xf>
    <xf numFmtId="0" fontId="42" fillId="0" borderId="14" xfId="192" applyFont="1" applyBorder="1" applyAlignment="1">
      <alignment horizontal="center" vertical="center"/>
    </xf>
    <xf numFmtId="0" fontId="35" fillId="0" borderId="0" xfId="461" applyFont="1">
      <alignment vertical="center"/>
    </xf>
    <xf numFmtId="0" fontId="36" fillId="0" borderId="32" xfId="461" applyFont="1" applyBorder="1" applyAlignment="1">
      <alignment horizontal="center" vertical="center" shrinkToFit="1"/>
    </xf>
    <xf numFmtId="0" fontId="36" fillId="0" borderId="40" xfId="461" applyFont="1" applyBorder="1" applyAlignment="1">
      <alignment horizontal="center" vertical="center" shrinkToFit="1"/>
    </xf>
    <xf numFmtId="0" fontId="42" fillId="0" borderId="15" xfId="192" applyFont="1" applyBorder="1">
      <alignment vertical="center"/>
    </xf>
    <xf numFmtId="0" fontId="42" fillId="0" borderId="39" xfId="192" applyFont="1" applyBorder="1" applyAlignment="1">
      <alignment horizontal="center" vertical="center"/>
    </xf>
    <xf numFmtId="0" fontId="36" fillId="0" borderId="43" xfId="461" applyFont="1" applyBorder="1" applyAlignment="1">
      <alignment horizontal="center" vertical="center"/>
    </xf>
    <xf numFmtId="0" fontId="36" fillId="0" borderId="46" xfId="461" applyFont="1" applyBorder="1" applyAlignment="1">
      <alignment horizontal="center" vertical="center"/>
    </xf>
    <xf numFmtId="0" fontId="40" fillId="0" borderId="0" xfId="461" applyFont="1" applyAlignment="1">
      <alignment horizontal="center" vertical="center" shrinkToFit="1"/>
    </xf>
    <xf numFmtId="0" fontId="36" fillId="0" borderId="24" xfId="462" applyFont="1" applyBorder="1" applyAlignment="1" applyProtection="1">
      <alignment horizontal="center" vertical="center" shrinkToFit="1"/>
    </xf>
    <xf numFmtId="0" fontId="36" fillId="0" borderId="24" xfId="461" applyFont="1" applyBorder="1" applyAlignment="1">
      <alignment horizontal="center" vertical="center" shrinkToFit="1"/>
    </xf>
    <xf numFmtId="0" fontId="40" fillId="0" borderId="17" xfId="461" applyFont="1" applyBorder="1" applyAlignment="1">
      <alignment horizontal="center" vertical="center" shrinkToFit="1"/>
    </xf>
    <xf numFmtId="0" fontId="40" fillId="0" borderId="38" xfId="461" applyFont="1" applyBorder="1" applyAlignment="1">
      <alignment horizontal="center" vertical="center" shrinkToFit="1"/>
    </xf>
    <xf numFmtId="0" fontId="36" fillId="0" borderId="26" xfId="461" applyFont="1" applyBorder="1" applyAlignment="1">
      <alignment horizontal="center" vertical="center" shrinkToFit="1"/>
    </xf>
    <xf numFmtId="0" fontId="37" fillId="0" borderId="25" xfId="461" applyFont="1" applyBorder="1" applyAlignment="1">
      <alignment horizontal="center" vertical="center" shrinkToFit="1"/>
    </xf>
    <xf numFmtId="0" fontId="37" fillId="0" borderId="21" xfId="461" applyFont="1" applyBorder="1" applyAlignment="1">
      <alignment horizontal="center" vertical="center" shrinkToFit="1"/>
    </xf>
    <xf numFmtId="0" fontId="37" fillId="0" borderId="22" xfId="461" applyFont="1" applyBorder="1" applyAlignment="1">
      <alignment horizontal="center" vertical="center" shrinkToFit="1"/>
    </xf>
    <xf numFmtId="0" fontId="37" fillId="0" borderId="21" xfId="462" applyFont="1" applyBorder="1" applyAlignment="1" applyProtection="1">
      <alignment horizontal="center" vertical="center" shrinkToFit="1"/>
    </xf>
    <xf numFmtId="0" fontId="37" fillId="0" borderId="34" xfId="462" applyFont="1" applyBorder="1" applyAlignment="1" applyProtection="1">
      <alignment horizontal="center" vertical="center" shrinkToFit="1"/>
    </xf>
    <xf numFmtId="0" fontId="37" fillId="0" borderId="22" xfId="462" applyFont="1" applyBorder="1" applyAlignment="1" applyProtection="1">
      <alignment horizontal="center" vertical="center" shrinkToFit="1"/>
    </xf>
    <xf numFmtId="0" fontId="37" fillId="0" borderId="34" xfId="461" applyFont="1" applyBorder="1" applyAlignment="1">
      <alignment horizontal="center" vertical="center" shrinkToFit="1"/>
    </xf>
    <xf numFmtId="0" fontId="37" fillId="0" borderId="23" xfId="461" applyFont="1" applyBorder="1" applyAlignment="1">
      <alignment horizontal="center" vertical="center" shrinkToFit="1"/>
    </xf>
    <xf numFmtId="0" fontId="41" fillId="0" borderId="10" xfId="461" applyFont="1" applyBorder="1" applyAlignment="1">
      <alignment vertical="center" textRotation="255" shrinkToFit="1"/>
    </xf>
    <xf numFmtId="0" fontId="37" fillId="0" borderId="51" xfId="461" applyFont="1" applyBorder="1" applyAlignment="1">
      <alignment horizontal="center" vertical="center" shrinkToFit="1"/>
    </xf>
    <xf numFmtId="0" fontId="43" fillId="0" borderId="10" xfId="0" applyFont="1" applyBorder="1" applyAlignment="1">
      <alignment horizontal="center" vertical="center" shrinkToFit="1"/>
    </xf>
    <xf numFmtId="0" fontId="37" fillId="0" borderId="0" xfId="461" applyFont="1">
      <alignment vertical="center"/>
    </xf>
    <xf numFmtId="0" fontId="36" fillId="0" borderId="34" xfId="461" applyFont="1" applyBorder="1" applyAlignment="1">
      <alignment horizontal="center" vertical="center" shrinkToFit="1"/>
    </xf>
    <xf numFmtId="0" fontId="36" fillId="0" borderId="34" xfId="461" applyFont="1" applyBorder="1" applyAlignment="1">
      <alignment horizontal="center" vertical="center"/>
    </xf>
    <xf numFmtId="0" fontId="36" fillId="0" borderId="34" xfId="462" applyFont="1" applyBorder="1" applyAlignment="1" applyProtection="1">
      <alignment horizontal="center" vertical="center" shrinkToFit="1"/>
    </xf>
    <xf numFmtId="0" fontId="36" fillId="0" borderId="34" xfId="462" applyFont="1" applyBorder="1" applyAlignment="1" applyProtection="1">
      <alignment horizontal="center" vertical="center"/>
    </xf>
    <xf numFmtId="0" fontId="42" fillId="0" borderId="38" xfId="192" applyFont="1" applyBorder="1">
      <alignment vertical="center"/>
    </xf>
    <xf numFmtId="0" fontId="41" fillId="0" borderId="10" xfId="461" applyFont="1" applyBorder="1" applyAlignment="1">
      <alignment vertical="center" shrinkToFit="1"/>
    </xf>
    <xf numFmtId="0" fontId="36" fillId="0" borderId="25" xfId="461" applyFont="1" applyBorder="1" applyAlignment="1">
      <alignment horizontal="center" vertical="center" shrinkToFit="1"/>
    </xf>
    <xf numFmtId="0" fontId="37" fillId="0" borderId="30" xfId="461" applyFont="1" applyBorder="1" applyAlignment="1">
      <alignment horizontal="center" vertical="center" shrinkToFit="1"/>
    </xf>
    <xf numFmtId="0" fontId="37" fillId="0" borderId="10" xfId="461" applyFont="1" applyBorder="1" applyAlignment="1">
      <alignment horizontal="center" vertical="center" shrinkToFit="1"/>
    </xf>
    <xf numFmtId="0" fontId="41" fillId="0" borderId="25" xfId="461" applyFont="1" applyBorder="1" applyAlignment="1">
      <alignment horizontal="left" vertical="center" shrinkToFit="1"/>
    </xf>
    <xf numFmtId="0" fontId="45" fillId="0" borderId="38" xfId="461" applyFont="1" applyBorder="1" applyAlignment="1">
      <alignment horizontal="center" vertical="center" shrinkToFit="1"/>
    </xf>
    <xf numFmtId="0" fontId="41" fillId="0" borderId="25" xfId="461" applyFont="1" applyBorder="1" applyAlignment="1">
      <alignment horizontal="center" vertical="center" shrinkToFit="1"/>
    </xf>
    <xf numFmtId="0" fontId="41" fillId="0" borderId="51" xfId="461" applyFont="1" applyBorder="1" applyAlignment="1">
      <alignment horizontal="center" vertical="center" shrinkToFit="1"/>
    </xf>
    <xf numFmtId="0" fontId="41" fillId="0" borderId="34" xfId="461" applyFont="1" applyBorder="1" applyAlignment="1">
      <alignment horizontal="center" vertical="center" shrinkToFit="1"/>
    </xf>
    <xf numFmtId="0" fontId="46" fillId="0" borderId="33" xfId="192" applyFont="1" applyBorder="1">
      <alignment vertical="center"/>
    </xf>
    <xf numFmtId="0" fontId="46" fillId="0" borderId="10" xfId="192" applyFont="1" applyBorder="1">
      <alignment vertical="center"/>
    </xf>
    <xf numFmtId="178" fontId="46" fillId="0" borderId="10" xfId="192" applyNumberFormat="1" applyFont="1" applyBorder="1">
      <alignment vertical="center"/>
    </xf>
    <xf numFmtId="0" fontId="46" fillId="0" borderId="10" xfId="192" applyFont="1" applyBorder="1" applyAlignment="1">
      <alignment horizontal="center" vertical="center"/>
    </xf>
    <xf numFmtId="0" fontId="46" fillId="0" borderId="38" xfId="192" applyFont="1" applyBorder="1" applyAlignment="1">
      <alignment horizontal="center" vertical="center"/>
    </xf>
    <xf numFmtId="0" fontId="46" fillId="0" borderId="11" xfId="192" applyFont="1" applyBorder="1">
      <alignment vertical="center"/>
    </xf>
    <xf numFmtId="0" fontId="46" fillId="0" borderId="17" xfId="192" applyFont="1" applyBorder="1" applyAlignment="1">
      <alignment horizontal="center" vertical="center"/>
    </xf>
    <xf numFmtId="179" fontId="46" fillId="0" borderId="10" xfId="192" applyNumberFormat="1" applyFont="1" applyBorder="1">
      <alignment vertical="center"/>
    </xf>
    <xf numFmtId="178" fontId="36" fillId="0" borderId="21" xfId="461" applyNumberFormat="1" applyFont="1" applyBorder="1" applyAlignment="1">
      <alignment horizontal="center" vertical="center"/>
    </xf>
    <xf numFmtId="178" fontId="37" fillId="0" borderId="21" xfId="461" applyNumberFormat="1" applyFont="1" applyBorder="1" applyAlignment="1">
      <alignment horizontal="center" vertical="center" shrinkToFit="1"/>
    </xf>
    <xf numFmtId="180" fontId="42" fillId="0" borderId="38" xfId="192" applyNumberFormat="1" applyFont="1" applyBorder="1" applyAlignment="1">
      <alignment horizontal="center" vertical="center"/>
    </xf>
    <xf numFmtId="178" fontId="42" fillId="0" borderId="38" xfId="192" applyNumberFormat="1" applyFont="1" applyBorder="1" applyAlignment="1">
      <alignment horizontal="center" vertical="center"/>
    </xf>
    <xf numFmtId="0" fontId="42" fillId="0" borderId="15" xfId="192" applyFont="1" applyBorder="1" applyAlignment="1">
      <alignment horizontal="center" vertical="center"/>
    </xf>
    <xf numFmtId="0" fontId="28" fillId="0" borderId="0" xfId="461" applyFont="1" applyAlignment="1">
      <alignment horizontal="center" vertical="center"/>
    </xf>
    <xf numFmtId="0" fontId="41" fillId="0" borderId="10" xfId="461" applyFont="1" applyBorder="1" applyAlignment="1">
      <alignment horizontal="center" vertical="center" shrinkToFit="1"/>
    </xf>
    <xf numFmtId="180" fontId="42" fillId="0" borderId="10" xfId="192" applyNumberFormat="1" applyFont="1" applyBorder="1" applyAlignment="1">
      <alignment horizontal="center" vertical="center"/>
    </xf>
    <xf numFmtId="178" fontId="42" fillId="0" borderId="10" xfId="192" applyNumberFormat="1" applyFont="1" applyBorder="1" applyAlignment="1">
      <alignment horizontal="center" vertical="center"/>
    </xf>
    <xf numFmtId="0" fontId="42" fillId="0" borderId="11" xfId="192" applyFont="1" applyBorder="1" applyAlignment="1">
      <alignment horizontal="center" vertical="center"/>
    </xf>
    <xf numFmtId="0" fontId="36" fillId="0" borderId="42" xfId="461" applyFont="1" applyBorder="1" applyAlignment="1">
      <alignment horizontal="center" vertical="center" shrinkToFit="1"/>
    </xf>
    <xf numFmtId="0" fontId="36" fillId="0" borderId="0" xfId="461" applyFont="1" applyAlignment="1">
      <alignment horizontal="center" vertical="center" shrinkToFit="1"/>
    </xf>
    <xf numFmtId="0" fontId="38" fillId="0" borderId="0" xfId="461" applyFont="1" applyAlignment="1">
      <alignment horizontal="center" vertical="center" shrinkToFit="1"/>
    </xf>
    <xf numFmtId="0" fontId="37" fillId="0" borderId="0" xfId="461" applyFont="1" applyAlignment="1">
      <alignment horizontal="center" vertical="center" shrinkToFit="1"/>
    </xf>
    <xf numFmtId="178" fontId="36" fillId="0" borderId="0" xfId="461" applyNumberFormat="1" applyFont="1" applyAlignment="1">
      <alignment horizontal="center" vertical="center"/>
    </xf>
    <xf numFmtId="0" fontId="44" fillId="0" borderId="0" xfId="192" applyFont="1">
      <alignment vertical="center"/>
    </xf>
    <xf numFmtId="178" fontId="44" fillId="0" borderId="0" xfId="192" applyNumberFormat="1" applyFont="1" applyAlignment="1">
      <alignment horizontal="right" vertical="center"/>
    </xf>
    <xf numFmtId="0" fontId="39" fillId="0" borderId="0" xfId="461" applyFont="1" applyAlignment="1">
      <alignment horizontal="center" vertical="center" shrinkToFit="1"/>
    </xf>
    <xf numFmtId="0" fontId="37" fillId="0" borderId="0" xfId="462" applyFont="1" applyBorder="1" applyAlignment="1" applyProtection="1">
      <alignment horizontal="center" vertical="center" shrinkToFit="1"/>
    </xf>
    <xf numFmtId="0" fontId="36" fillId="0" borderId="0" xfId="462" applyFont="1" applyBorder="1" applyAlignment="1" applyProtection="1">
      <alignment horizontal="center" vertical="center" shrinkToFit="1"/>
    </xf>
    <xf numFmtId="0" fontId="46" fillId="0" borderId="0" xfId="192" applyFont="1">
      <alignment vertical="center"/>
    </xf>
    <xf numFmtId="0" fontId="46" fillId="0" borderId="0" xfId="192" applyFont="1" applyAlignment="1">
      <alignment horizontal="center" vertical="center"/>
    </xf>
    <xf numFmtId="179" fontId="46" fillId="0" borderId="0" xfId="192" applyNumberFormat="1" applyFont="1">
      <alignment vertical="center"/>
    </xf>
    <xf numFmtId="180" fontId="42" fillId="0" borderId="0" xfId="192" applyNumberFormat="1" applyFont="1" applyAlignment="1">
      <alignment horizontal="center" vertical="center"/>
    </xf>
    <xf numFmtId="0" fontId="40" fillId="0" borderId="10" xfId="461" applyFont="1" applyBorder="1" applyAlignment="1">
      <alignment horizontal="center" vertical="center" shrinkToFit="1"/>
    </xf>
    <xf numFmtId="0" fontId="37" fillId="0" borderId="64" xfId="461" applyFont="1" applyBorder="1" applyAlignment="1">
      <alignment horizontal="center" vertical="center" shrinkToFit="1"/>
    </xf>
    <xf numFmtId="0" fontId="37" fillId="0" borderId="24" xfId="461" applyFont="1" applyBorder="1" applyAlignment="1">
      <alignment horizontal="center" vertical="center" shrinkToFit="1"/>
    </xf>
    <xf numFmtId="0" fontId="36" fillId="0" borderId="63" xfId="461" applyFont="1" applyBorder="1" applyAlignment="1">
      <alignment horizontal="center" vertical="center" shrinkToFit="1"/>
    </xf>
    <xf numFmtId="0" fontId="40" fillId="0" borderId="65" xfId="461" applyFont="1" applyBorder="1" applyAlignment="1">
      <alignment horizontal="center" vertical="center" shrinkToFit="1"/>
    </xf>
    <xf numFmtId="0" fontId="40" fillId="0" borderId="66" xfId="461" applyFont="1" applyBorder="1" applyAlignment="1">
      <alignment horizontal="center" vertical="center" shrinkToFit="1"/>
    </xf>
    <xf numFmtId="0" fontId="40" fillId="0" borderId="67" xfId="461" applyFont="1" applyBorder="1" applyAlignment="1">
      <alignment horizontal="center" vertical="center" shrinkToFit="1"/>
    </xf>
    <xf numFmtId="0" fontId="36" fillId="0" borderId="67" xfId="461" applyFont="1" applyBorder="1" applyAlignment="1">
      <alignment horizontal="center" vertical="center" shrinkToFit="1"/>
    </xf>
    <xf numFmtId="180" fontId="42" fillId="0" borderId="68" xfId="192" applyNumberFormat="1" applyFont="1" applyBorder="1" applyAlignment="1">
      <alignment horizontal="center" vertical="center"/>
    </xf>
    <xf numFmtId="0" fontId="42" fillId="0" borderId="16" xfId="192" applyFont="1" applyBorder="1">
      <alignment vertical="center"/>
    </xf>
    <xf numFmtId="178" fontId="42" fillId="0" borderId="0" xfId="192" applyNumberFormat="1" applyFont="1" applyAlignment="1">
      <alignment horizontal="center" vertical="center"/>
    </xf>
    <xf numFmtId="0" fontId="42" fillId="0" borderId="68" xfId="192" applyFont="1" applyBorder="1" applyAlignment="1">
      <alignment horizontal="center" vertical="center"/>
    </xf>
    <xf numFmtId="0" fontId="42" fillId="0" borderId="16" xfId="192" applyFont="1" applyBorder="1" applyAlignment="1">
      <alignment horizontal="center" vertical="center"/>
    </xf>
    <xf numFmtId="180" fontId="42" fillId="0" borderId="0" xfId="192" applyNumberFormat="1" applyFont="1">
      <alignment vertical="center"/>
    </xf>
    <xf numFmtId="0" fontId="44" fillId="0" borderId="10" xfId="192" applyFont="1" applyBorder="1" applyAlignment="1">
      <alignment horizontal="center" vertical="center"/>
    </xf>
    <xf numFmtId="181" fontId="3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0" fillId="0" borderId="0" xfId="0" applyFont="1" applyAlignment="1">
      <alignment horizontal="center" vertical="center" wrapText="1"/>
    </xf>
    <xf numFmtId="0" fontId="2" fillId="0" borderId="0" xfId="192" applyFont="1">
      <alignment vertical="center"/>
    </xf>
    <xf numFmtId="0" fontId="25" fillId="0" borderId="0" xfId="192" applyFont="1">
      <alignment vertical="center"/>
    </xf>
    <xf numFmtId="0" fontId="47" fillId="0" borderId="10" xfId="0" applyFont="1" applyBorder="1" applyAlignment="1">
      <alignment horizontal="center" vertical="center" shrinkToFit="1"/>
    </xf>
    <xf numFmtId="0" fontId="27" fillId="0" borderId="0" xfId="0" applyFont="1">
      <alignment vertical="center"/>
    </xf>
    <xf numFmtId="0" fontId="23" fillId="0" borderId="0" xfId="192" applyFont="1">
      <alignment vertical="center"/>
    </xf>
    <xf numFmtId="0" fontId="24" fillId="0" borderId="0" xfId="192" applyFont="1">
      <alignment vertical="center"/>
    </xf>
    <xf numFmtId="0" fontId="48" fillId="0" borderId="0" xfId="192" applyFont="1">
      <alignment vertical="center"/>
    </xf>
    <xf numFmtId="181" fontId="47" fillId="0" borderId="10" xfId="0" applyNumberFormat="1" applyFont="1" applyBorder="1" applyAlignment="1">
      <alignment horizontal="center" vertical="center"/>
    </xf>
    <xf numFmtId="182" fontId="47" fillId="0" borderId="10" xfId="0" applyNumberFormat="1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181" fontId="47" fillId="0" borderId="12" xfId="0" applyNumberFormat="1" applyFont="1" applyBorder="1" applyAlignment="1">
      <alignment horizontal="center" vertical="center"/>
    </xf>
    <xf numFmtId="182" fontId="47" fillId="0" borderId="12" xfId="0" applyNumberFormat="1" applyFont="1" applyBorder="1" applyAlignment="1">
      <alignment horizontal="center" vertical="center" shrinkToFit="1"/>
    </xf>
    <xf numFmtId="0" fontId="47" fillId="0" borderId="12" xfId="0" applyFont="1" applyBorder="1" applyAlignment="1">
      <alignment horizontal="center" vertical="center" shrinkToFit="1"/>
    </xf>
    <xf numFmtId="182" fontId="47" fillId="0" borderId="10" xfId="0" applyNumberFormat="1" applyFont="1" applyBorder="1" applyAlignment="1">
      <alignment horizontal="center" vertical="center" shrinkToFit="1"/>
    </xf>
    <xf numFmtId="0" fontId="47" fillId="0" borderId="69" xfId="0" applyFont="1" applyBorder="1" applyAlignment="1">
      <alignment horizontal="center" vertical="center" shrinkToFit="1"/>
    </xf>
    <xf numFmtId="0" fontId="25" fillId="0" borderId="0" xfId="192" applyFont="1" applyAlignment="1">
      <alignment vertical="center" wrapText="1"/>
    </xf>
    <xf numFmtId="0" fontId="49" fillId="0" borderId="0" xfId="192" applyFont="1">
      <alignment vertical="center"/>
    </xf>
    <xf numFmtId="181" fontId="47" fillId="0" borderId="18" xfId="0" applyNumberFormat="1" applyFont="1" applyBorder="1" applyAlignment="1">
      <alignment horizontal="center" vertical="center"/>
    </xf>
    <xf numFmtId="182" fontId="47" fillId="0" borderId="18" xfId="0" applyNumberFormat="1" applyFont="1" applyBorder="1" applyAlignment="1">
      <alignment horizontal="center" vertical="center" shrinkToFit="1"/>
    </xf>
    <xf numFmtId="0" fontId="47" fillId="0" borderId="18" xfId="0" applyFont="1" applyBorder="1" applyAlignment="1">
      <alignment horizontal="center" vertical="center" shrinkToFit="1"/>
    </xf>
    <xf numFmtId="181" fontId="47" fillId="0" borderId="19" xfId="0" applyNumberFormat="1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shrinkToFit="1"/>
    </xf>
    <xf numFmtId="0" fontId="47" fillId="0" borderId="70" xfId="0" applyFont="1" applyBorder="1" applyAlignment="1">
      <alignment horizontal="center" vertical="center" shrinkToFit="1"/>
    </xf>
    <xf numFmtId="182" fontId="47" fillId="0" borderId="19" xfId="0" applyNumberFormat="1" applyFont="1" applyBorder="1" applyAlignment="1">
      <alignment horizontal="center" vertical="center" shrinkToFit="1"/>
    </xf>
    <xf numFmtId="0" fontId="2" fillId="0" borderId="0" xfId="192" applyFont="1" applyAlignment="1">
      <alignment horizontal="center" vertical="center"/>
    </xf>
    <xf numFmtId="0" fontId="25" fillId="0" borderId="0" xfId="0" applyFont="1">
      <alignment vertical="center"/>
    </xf>
    <xf numFmtId="0" fontId="47" fillId="0" borderId="71" xfId="0" applyFont="1" applyBorder="1" applyAlignment="1">
      <alignment horizontal="center" vertical="center" shrinkToFit="1"/>
    </xf>
    <xf numFmtId="0" fontId="40" fillId="0" borderId="69" xfId="461" applyFont="1" applyBorder="1" applyAlignment="1">
      <alignment horizontal="center" vertical="center" shrinkToFit="1"/>
    </xf>
    <xf numFmtId="0" fontId="37" fillId="0" borderId="63" xfId="461" applyFont="1" applyBorder="1" applyAlignment="1">
      <alignment horizontal="center" vertical="center" shrinkToFit="1"/>
    </xf>
    <xf numFmtId="0" fontId="46" fillId="0" borderId="69" xfId="192" applyFont="1" applyBorder="1" applyAlignment="1">
      <alignment horizontal="center" vertical="center"/>
    </xf>
    <xf numFmtId="180" fontId="42" fillId="0" borderId="69" xfId="192" applyNumberFormat="1" applyFont="1" applyBorder="1" applyAlignment="1">
      <alignment horizontal="center" vertical="center"/>
    </xf>
    <xf numFmtId="178" fontId="42" fillId="0" borderId="69" xfId="192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178" fontId="37" fillId="0" borderId="0" xfId="461" applyNumberFormat="1" applyFont="1" applyAlignment="1">
      <alignment horizontal="center" vertical="center" shrinkToFit="1"/>
    </xf>
    <xf numFmtId="178" fontId="46" fillId="0" borderId="0" xfId="192" applyNumberFormat="1" applyFont="1">
      <alignment vertical="center"/>
    </xf>
    <xf numFmtId="0" fontId="36" fillId="0" borderId="16" xfId="461" applyFont="1" applyBorder="1" applyAlignment="1">
      <alignment horizontal="center" vertical="center" shrinkToFit="1"/>
    </xf>
    <xf numFmtId="0" fontId="46" fillId="0" borderId="16" xfId="192" applyFont="1" applyBorder="1">
      <alignment vertical="center"/>
    </xf>
    <xf numFmtId="0" fontId="52" fillId="0" borderId="10" xfId="192" applyFont="1" applyBorder="1" applyAlignment="1">
      <alignment horizontal="center" vertical="center"/>
    </xf>
    <xf numFmtId="0" fontId="53" fillId="0" borderId="10" xfId="192" applyFont="1" applyBorder="1" applyAlignment="1">
      <alignment horizontal="center" vertical="center"/>
    </xf>
    <xf numFmtId="0" fontId="54" fillId="0" borderId="10" xfId="192" applyFont="1" applyBorder="1" applyAlignment="1">
      <alignment horizontal="center" vertical="center"/>
    </xf>
    <xf numFmtId="0" fontId="37" fillId="0" borderId="21" xfId="461" applyFont="1" applyBorder="1" applyAlignment="1">
      <alignment horizontal="center" vertical="center"/>
    </xf>
    <xf numFmtId="0" fontId="37" fillId="0" borderId="21" xfId="461" applyFont="1" applyBorder="1" applyAlignment="1">
      <alignment horizontal="center"/>
    </xf>
    <xf numFmtId="0" fontId="41" fillId="0" borderId="10" xfId="461" applyFont="1" applyBorder="1" applyAlignment="1">
      <alignment horizontal="center" vertical="center" textRotation="255" shrinkToFit="1"/>
    </xf>
    <xf numFmtId="0" fontId="55" fillId="0" borderId="34" xfId="461" applyFont="1" applyBorder="1" applyAlignment="1">
      <alignment horizontal="center" vertical="center"/>
    </xf>
    <xf numFmtId="0" fontId="56" fillId="0" borderId="10" xfId="192" applyFont="1" applyBorder="1" applyAlignment="1">
      <alignment horizontal="center" vertical="center"/>
    </xf>
    <xf numFmtId="0" fontId="37" fillId="0" borderId="21" xfId="462" applyFont="1" applyBorder="1" applyAlignment="1" applyProtection="1">
      <alignment horizontal="center" vertical="center"/>
    </xf>
    <xf numFmtId="0" fontId="41" fillId="0" borderId="28" xfId="461" applyFont="1" applyBorder="1" applyAlignment="1">
      <alignment horizontal="left" vertical="center" shrinkToFit="1"/>
    </xf>
    <xf numFmtId="0" fontId="57" fillId="0" borderId="32" xfId="461" applyFont="1" applyBorder="1" applyAlignment="1">
      <alignment horizontal="center" vertical="center" shrinkToFit="1"/>
    </xf>
    <xf numFmtId="0" fontId="57" fillId="0" borderId="21" xfId="461" applyFont="1" applyBorder="1" applyAlignment="1">
      <alignment horizontal="center" vertical="center" shrinkToFit="1"/>
    </xf>
    <xf numFmtId="0" fontId="58" fillId="0" borderId="21" xfId="461" applyFont="1" applyBorder="1" applyAlignment="1">
      <alignment horizontal="center" vertical="center" shrinkToFit="1"/>
    </xf>
    <xf numFmtId="0" fontId="57" fillId="0" borderId="26" xfId="461" applyFont="1" applyBorder="1" applyAlignment="1">
      <alignment horizontal="center" vertical="center" shrinkToFit="1"/>
    </xf>
    <xf numFmtId="0" fontId="59" fillId="0" borderId="66" xfId="461" applyFont="1" applyBorder="1" applyAlignment="1">
      <alignment horizontal="center" vertical="center" shrinkToFit="1"/>
    </xf>
    <xf numFmtId="0" fontId="57" fillId="0" borderId="23" xfId="461" applyFont="1" applyBorder="1" applyAlignment="1">
      <alignment horizontal="center" vertical="center" shrinkToFit="1"/>
    </xf>
    <xf numFmtId="0" fontId="59" fillId="0" borderId="0" xfId="461" applyFont="1" applyAlignment="1">
      <alignment horizontal="center" vertical="center" shrinkToFit="1"/>
    </xf>
    <xf numFmtId="0" fontId="44" fillId="0" borderId="25" xfId="461" applyFont="1" applyBorder="1" applyAlignment="1">
      <alignment horizontal="center" vertical="center" shrinkToFit="1"/>
    </xf>
    <xf numFmtId="0" fontId="59" fillId="0" borderId="38" xfId="461" applyFont="1" applyBorder="1" applyAlignment="1">
      <alignment horizontal="center" vertical="center" shrinkToFit="1"/>
    </xf>
    <xf numFmtId="0" fontId="61" fillId="0" borderId="25" xfId="461" applyFont="1" applyBorder="1" applyAlignment="1">
      <alignment horizontal="left" vertical="center" shrinkToFit="1"/>
    </xf>
    <xf numFmtId="0" fontId="61" fillId="0" borderId="10" xfId="461" applyFont="1" applyBorder="1" applyAlignment="1">
      <alignment horizontal="center" vertical="center" shrinkToFit="1"/>
    </xf>
    <xf numFmtId="0" fontId="44" fillId="0" borderId="34" xfId="462" applyFont="1" applyBorder="1" applyAlignment="1" applyProtection="1">
      <alignment horizontal="center" vertical="center" shrinkToFit="1"/>
    </xf>
    <xf numFmtId="0" fontId="44" fillId="0" borderId="34" xfId="461" applyFont="1" applyBorder="1" applyAlignment="1">
      <alignment horizontal="center" vertical="center" shrinkToFit="1"/>
    </xf>
    <xf numFmtId="178" fontId="44" fillId="0" borderId="10" xfId="192" applyNumberFormat="1" applyFont="1" applyBorder="1" applyAlignment="1">
      <alignment horizontal="center" vertical="center"/>
    </xf>
    <xf numFmtId="0" fontId="59" fillId="0" borderId="10" xfId="192" applyFont="1" applyBorder="1" applyAlignment="1">
      <alignment horizontal="center" vertical="center"/>
    </xf>
    <xf numFmtId="0" fontId="46" fillId="0" borderId="39" xfId="192" applyFont="1" applyBorder="1">
      <alignment vertical="center"/>
    </xf>
    <xf numFmtId="0" fontId="42" fillId="0" borderId="70" xfId="192" applyFont="1" applyBorder="1" applyAlignment="1">
      <alignment horizontal="center" vertical="center"/>
    </xf>
    <xf numFmtId="0" fontId="61" fillId="0" borderId="33" xfId="192" applyFont="1" applyBorder="1">
      <alignment vertical="center"/>
    </xf>
    <xf numFmtId="0" fontId="44" fillId="0" borderId="10" xfId="192" applyFont="1" applyBorder="1">
      <alignment vertical="center"/>
    </xf>
    <xf numFmtId="0" fontId="44" fillId="0" borderId="33" xfId="192" applyFont="1" applyBorder="1">
      <alignment vertical="center"/>
    </xf>
    <xf numFmtId="0" fontId="27" fillId="0" borderId="0" xfId="0" applyFont="1">
      <alignment vertical="center"/>
    </xf>
    <xf numFmtId="181" fontId="50" fillId="0" borderId="0" xfId="0" applyNumberFormat="1" applyFont="1" applyAlignment="1">
      <alignment horizontal="left" vertical="center" wrapText="1"/>
    </xf>
    <xf numFmtId="181" fontId="51" fillId="0" borderId="0" xfId="0" applyNumberFormat="1" applyFont="1" applyAlignment="1">
      <alignment horizontal="left" vertical="center" wrapText="1"/>
    </xf>
    <xf numFmtId="0" fontId="42" fillId="0" borderId="14" xfId="192" applyFont="1" applyBorder="1" applyAlignment="1">
      <alignment horizontal="left" vertical="center"/>
    </xf>
    <xf numFmtId="0" fontId="42" fillId="0" borderId="11" xfId="192" applyFont="1" applyBorder="1" applyAlignment="1">
      <alignment horizontal="left" vertical="center"/>
    </xf>
    <xf numFmtId="0" fontId="42" fillId="0" borderId="17" xfId="192" applyFont="1" applyBorder="1" applyAlignment="1">
      <alignment horizontal="left" vertical="center"/>
    </xf>
    <xf numFmtId="0" fontId="42" fillId="0" borderId="39" xfId="192" applyFont="1" applyBorder="1" applyAlignment="1">
      <alignment horizontal="left" vertical="center"/>
    </xf>
    <xf numFmtId="0" fontId="41" fillId="0" borderId="37" xfId="461" applyFont="1" applyBorder="1" applyAlignment="1">
      <alignment horizontal="center" vertical="center" textRotation="255" shrinkToFit="1"/>
    </xf>
    <xf numFmtId="0" fontId="41" fillId="0" borderId="35" xfId="461" applyFont="1" applyBorder="1" applyAlignment="1">
      <alignment horizontal="center" vertical="center" textRotation="255" shrinkToFit="1"/>
    </xf>
    <xf numFmtId="0" fontId="41" fillId="0" borderId="76" xfId="461" applyFont="1" applyBorder="1" applyAlignment="1">
      <alignment horizontal="center" vertical="center" textRotation="255" shrinkToFit="1"/>
    </xf>
    <xf numFmtId="0" fontId="41" fillId="0" borderId="49" xfId="461" applyFont="1" applyBorder="1" applyAlignment="1">
      <alignment horizontal="center" vertical="center" textRotation="255" shrinkToFit="1"/>
    </xf>
    <xf numFmtId="0" fontId="41" fillId="0" borderId="13" xfId="461" applyFont="1" applyBorder="1" applyAlignment="1">
      <alignment horizontal="center" vertical="center" textRotation="255" shrinkToFit="1"/>
    </xf>
    <xf numFmtId="0" fontId="41" fillId="0" borderId="50" xfId="461" applyFont="1" applyBorder="1" applyAlignment="1">
      <alignment horizontal="center" vertical="center" textRotation="255" shrinkToFit="1"/>
    </xf>
    <xf numFmtId="0" fontId="41" fillId="0" borderId="53" xfId="461" applyFont="1" applyBorder="1" applyAlignment="1">
      <alignment horizontal="center" vertical="center" textRotation="255" shrinkToFit="1"/>
    </xf>
    <xf numFmtId="0" fontId="41" fillId="0" borderId="54" xfId="461" applyFont="1" applyBorder="1" applyAlignment="1">
      <alignment horizontal="center" vertical="center" textRotation="255" shrinkToFit="1"/>
    </xf>
    <xf numFmtId="0" fontId="41" fillId="0" borderId="55" xfId="461" applyFont="1" applyBorder="1" applyAlignment="1">
      <alignment horizontal="center" vertical="center" textRotation="255" shrinkToFit="1"/>
    </xf>
    <xf numFmtId="0" fontId="41" fillId="0" borderId="27" xfId="461" applyFont="1" applyBorder="1" applyAlignment="1">
      <alignment horizontal="center" vertical="center" textRotation="255" shrinkToFit="1"/>
    </xf>
    <xf numFmtId="0" fontId="41" fillId="0" borderId="0" xfId="461" applyFont="1" applyAlignment="1">
      <alignment horizontal="center" vertical="center" textRotation="255" shrinkToFit="1"/>
    </xf>
    <xf numFmtId="0" fontId="41" fillId="0" borderId="20" xfId="461" applyFont="1" applyBorder="1" applyAlignment="1">
      <alignment horizontal="center" vertical="center" textRotation="255" shrinkToFit="1"/>
    </xf>
    <xf numFmtId="0" fontId="42" fillId="0" borderId="17" xfId="192" applyFont="1" applyBorder="1" applyAlignment="1">
      <alignment horizontal="center" vertical="center" textRotation="255"/>
    </xf>
    <xf numFmtId="0" fontId="36" fillId="0" borderId="47" xfId="461" applyFont="1" applyBorder="1" applyAlignment="1">
      <alignment horizontal="center" vertical="center" textRotation="255"/>
    </xf>
    <xf numFmtId="0" fontId="36" fillId="0" borderId="16" xfId="461" applyFont="1" applyBorder="1" applyAlignment="1">
      <alignment horizontal="center" vertical="center" textRotation="255"/>
    </xf>
    <xf numFmtId="0" fontId="36" fillId="0" borderId="48" xfId="461" applyFont="1" applyBorder="1" applyAlignment="1">
      <alignment horizontal="center" vertical="center" textRotation="255"/>
    </xf>
    <xf numFmtId="0" fontId="41" fillId="0" borderId="62" xfId="461" applyFont="1" applyBorder="1" applyAlignment="1">
      <alignment horizontal="center" vertical="center" textRotation="255" shrinkToFit="1"/>
    </xf>
    <xf numFmtId="0" fontId="41" fillId="0" borderId="60" xfId="461" applyFont="1" applyBorder="1" applyAlignment="1">
      <alignment horizontal="center" vertical="center" textRotation="255" shrinkToFit="1"/>
    </xf>
    <xf numFmtId="0" fontId="41" fillId="0" borderId="12" xfId="461" applyFont="1" applyBorder="1" applyAlignment="1">
      <alignment horizontal="center" vertical="center" textRotation="255" shrinkToFit="1"/>
    </xf>
    <xf numFmtId="0" fontId="41" fillId="0" borderId="56" xfId="461" applyFont="1" applyBorder="1" applyAlignment="1">
      <alignment horizontal="center" vertical="center" textRotation="255" shrinkToFit="1"/>
    </xf>
    <xf numFmtId="0" fontId="42" fillId="0" borderId="68" xfId="192" applyFont="1" applyBorder="1" applyAlignment="1">
      <alignment horizontal="left" vertical="center"/>
    </xf>
    <xf numFmtId="0" fontId="41" fillId="0" borderId="61" xfId="461" applyFont="1" applyBorder="1" applyAlignment="1">
      <alignment horizontal="center" vertical="center" textRotation="255" shrinkToFit="1"/>
    </xf>
    <xf numFmtId="0" fontId="37" fillId="0" borderId="47" xfId="461" applyFont="1" applyBorder="1" applyAlignment="1">
      <alignment horizontal="center" vertical="center" textRotation="255"/>
    </xf>
    <xf numFmtId="0" fontId="41" fillId="0" borderId="28" xfId="461" applyFont="1" applyBorder="1" applyAlignment="1">
      <alignment horizontal="center" vertical="center" textRotation="255" shrinkToFit="1"/>
    </xf>
    <xf numFmtId="0" fontId="41" fillId="0" borderId="29" xfId="461" applyFont="1" applyBorder="1" applyAlignment="1">
      <alignment horizontal="center" vertical="center" textRotation="255" shrinkToFit="1"/>
    </xf>
    <xf numFmtId="0" fontId="41" fillId="0" borderId="30" xfId="461" applyFont="1" applyBorder="1" applyAlignment="1">
      <alignment horizontal="center" vertical="center" textRotation="255" shrinkToFit="1"/>
    </xf>
    <xf numFmtId="0" fontId="41" fillId="0" borderId="36" xfId="461" applyFont="1" applyBorder="1" applyAlignment="1">
      <alignment horizontal="center" vertical="center" textRotation="255" shrinkToFit="1"/>
    </xf>
    <xf numFmtId="0" fontId="41" fillId="0" borderId="72" xfId="461" applyFont="1" applyBorder="1" applyAlignment="1">
      <alignment horizontal="center" vertical="center" textRotation="255" shrinkToFit="1"/>
    </xf>
    <xf numFmtId="0" fontId="41" fillId="0" borderId="39" xfId="461" applyFont="1" applyBorder="1" applyAlignment="1">
      <alignment horizontal="center" vertical="center" textRotation="255" shrinkToFit="1"/>
    </xf>
    <xf numFmtId="0" fontId="41" fillId="0" borderId="73" xfId="461" applyFont="1" applyBorder="1" applyAlignment="1">
      <alignment horizontal="center" vertical="center" textRotation="255" shrinkToFit="1"/>
    </xf>
    <xf numFmtId="0" fontId="41" fillId="0" borderId="42" xfId="461" applyFont="1" applyBorder="1" applyAlignment="1">
      <alignment horizontal="center" vertical="center" textRotation="255" shrinkToFit="1"/>
    </xf>
    <xf numFmtId="0" fontId="41" fillId="0" borderId="41" xfId="461" applyFont="1" applyBorder="1" applyAlignment="1">
      <alignment horizontal="center" vertical="center" textRotation="255" shrinkToFit="1"/>
    </xf>
    <xf numFmtId="0" fontId="41" fillId="0" borderId="52" xfId="461" applyFont="1" applyBorder="1" applyAlignment="1">
      <alignment horizontal="center" vertical="center" textRotation="255" shrinkToFit="1"/>
    </xf>
    <xf numFmtId="0" fontId="32" fillId="0" borderId="0" xfId="461" applyFont="1" applyAlignment="1">
      <alignment horizontal="center" vertical="center"/>
    </xf>
    <xf numFmtId="0" fontId="34" fillId="0" borderId="0" xfId="461" applyFont="1" applyAlignment="1">
      <alignment horizontal="center" vertical="center"/>
    </xf>
    <xf numFmtId="0" fontId="36" fillId="0" borderId="0" xfId="461" applyFont="1" applyAlignment="1">
      <alignment horizontal="left" vertical="center"/>
    </xf>
    <xf numFmtId="183" fontId="37" fillId="0" borderId="43" xfId="461" applyNumberFormat="1" applyFont="1" applyBorder="1" applyAlignment="1">
      <alignment horizontal="center" vertical="center"/>
    </xf>
    <xf numFmtId="183" fontId="37" fillId="0" borderId="44" xfId="461" applyNumberFormat="1" applyFont="1" applyBorder="1" applyAlignment="1">
      <alignment horizontal="center" vertical="center"/>
    </xf>
    <xf numFmtId="177" fontId="37" fillId="0" borderId="44" xfId="461" applyNumberFormat="1" applyFont="1" applyBorder="1" applyAlignment="1">
      <alignment horizontal="center" vertical="center"/>
    </xf>
    <xf numFmtId="177" fontId="37" fillId="0" borderId="58" xfId="461" applyNumberFormat="1" applyFont="1" applyBorder="1" applyAlignment="1">
      <alignment horizontal="center" vertical="center"/>
    </xf>
    <xf numFmtId="183" fontId="37" fillId="0" borderId="45" xfId="461" applyNumberFormat="1" applyFont="1" applyBorder="1" applyAlignment="1">
      <alignment horizontal="center" vertical="center"/>
    </xf>
    <xf numFmtId="177" fontId="37" fillId="0" borderId="14" xfId="461" applyNumberFormat="1" applyFont="1" applyBorder="1" applyAlignment="1">
      <alignment horizontal="center" vertical="center"/>
    </xf>
    <xf numFmtId="177" fontId="37" fillId="0" borderId="15" xfId="461" applyNumberFormat="1" applyFont="1" applyBorder="1" applyAlignment="1">
      <alignment horizontal="center" vertical="center"/>
    </xf>
    <xf numFmtId="177" fontId="37" fillId="0" borderId="11" xfId="461" applyNumberFormat="1" applyFont="1" applyBorder="1" applyAlignment="1">
      <alignment horizontal="center" vertical="center"/>
    </xf>
    <xf numFmtId="0" fontId="37" fillId="0" borderId="49" xfId="461" applyFont="1" applyBorder="1" applyAlignment="1">
      <alignment horizontal="center" vertical="center" textRotation="255" shrinkToFit="1"/>
    </xf>
    <xf numFmtId="0" fontId="37" fillId="0" borderId="13" xfId="461" applyFont="1" applyBorder="1" applyAlignment="1">
      <alignment horizontal="center" vertical="center" textRotation="255" shrinkToFit="1"/>
    </xf>
    <xf numFmtId="0" fontId="37" fillId="0" borderId="50" xfId="461" applyFont="1" applyBorder="1" applyAlignment="1">
      <alignment horizontal="center" vertical="center" textRotation="255" shrinkToFit="1"/>
    </xf>
    <xf numFmtId="0" fontId="37" fillId="0" borderId="62" xfId="461" applyFont="1" applyBorder="1" applyAlignment="1">
      <alignment horizontal="center" vertical="center" textRotation="255" shrinkToFit="1"/>
    </xf>
    <xf numFmtId="0" fontId="37" fillId="0" borderId="60" xfId="461" applyFont="1" applyBorder="1" applyAlignment="1">
      <alignment horizontal="center" vertical="center" textRotation="255" shrinkToFit="1"/>
    </xf>
    <xf numFmtId="0" fontId="37" fillId="0" borderId="61" xfId="461" applyFont="1" applyBorder="1" applyAlignment="1">
      <alignment horizontal="center" vertical="center" textRotation="255" shrinkToFit="1"/>
    </xf>
    <xf numFmtId="0" fontId="37" fillId="0" borderId="53" xfId="461" applyFont="1" applyBorder="1" applyAlignment="1">
      <alignment horizontal="center" vertical="center" textRotation="255" shrinkToFit="1"/>
    </xf>
    <xf numFmtId="0" fontId="37" fillId="0" borderId="54" xfId="461" applyFont="1" applyBorder="1" applyAlignment="1">
      <alignment horizontal="center" vertical="center" textRotation="255" shrinkToFit="1"/>
    </xf>
    <xf numFmtId="0" fontId="37" fillId="0" borderId="55" xfId="461" applyFont="1" applyBorder="1" applyAlignment="1">
      <alignment horizontal="center" vertical="center" textRotation="255" shrinkToFit="1"/>
    </xf>
    <xf numFmtId="0" fontId="37" fillId="0" borderId="12" xfId="461" applyFont="1" applyBorder="1" applyAlignment="1">
      <alignment horizontal="center" vertical="center" textRotation="255" shrinkToFit="1"/>
    </xf>
    <xf numFmtId="0" fontId="37" fillId="0" borderId="56" xfId="461" applyFont="1" applyBorder="1" applyAlignment="1">
      <alignment horizontal="center" vertical="center" textRotation="255" shrinkToFit="1"/>
    </xf>
    <xf numFmtId="0" fontId="37" fillId="0" borderId="39" xfId="461" applyFont="1" applyBorder="1" applyAlignment="1">
      <alignment horizontal="center" vertical="center" textRotation="255" shrinkToFit="1"/>
    </xf>
    <xf numFmtId="0" fontId="37" fillId="0" borderId="73" xfId="461" applyFont="1" applyBorder="1" applyAlignment="1">
      <alignment horizontal="center" vertical="center" textRotation="255" shrinkToFit="1"/>
    </xf>
    <xf numFmtId="0" fontId="41" fillId="0" borderId="33" xfId="461" applyFont="1" applyBorder="1" applyAlignment="1">
      <alignment horizontal="center" vertical="center" textRotation="255" shrinkToFit="1"/>
    </xf>
    <xf numFmtId="0" fontId="61" fillId="0" borderId="28" xfId="461" applyFont="1" applyBorder="1" applyAlignment="1">
      <alignment horizontal="center" vertical="center" textRotation="255" shrinkToFit="1"/>
    </xf>
    <xf numFmtId="0" fontId="61" fillId="0" borderId="29" xfId="461" applyFont="1" applyBorder="1" applyAlignment="1">
      <alignment horizontal="center" vertical="center" textRotation="255" shrinkToFit="1"/>
    </xf>
    <xf numFmtId="0" fontId="61" fillId="0" borderId="30" xfId="461" applyFont="1" applyBorder="1" applyAlignment="1">
      <alignment horizontal="center" vertical="center" textRotation="255" shrinkToFit="1"/>
    </xf>
    <xf numFmtId="0" fontId="60" fillId="0" borderId="37" xfId="461" applyFont="1" applyBorder="1" applyAlignment="1">
      <alignment horizontal="center" vertical="center" textRotation="255" shrinkToFit="1"/>
    </xf>
    <xf numFmtId="0" fontId="60" fillId="0" borderId="35" xfId="461" applyFont="1" applyBorder="1" applyAlignment="1">
      <alignment horizontal="center" vertical="center" textRotation="255" shrinkToFit="1"/>
    </xf>
    <xf numFmtId="0" fontId="60" fillId="0" borderId="36" xfId="461" applyFont="1" applyBorder="1" applyAlignment="1">
      <alignment horizontal="center" vertical="center" textRotation="255" shrinkToFit="1"/>
    </xf>
    <xf numFmtId="0" fontId="37" fillId="0" borderId="59" xfId="461" applyFont="1" applyBorder="1" applyAlignment="1">
      <alignment horizontal="center" vertical="center" textRotation="255" shrinkToFit="1"/>
    </xf>
    <xf numFmtId="0" fontId="37" fillId="0" borderId="37" xfId="461" applyFont="1" applyBorder="1" applyAlignment="1">
      <alignment horizontal="center" vertical="center" textRotation="255" shrinkToFit="1"/>
    </xf>
    <xf numFmtId="0" fontId="37" fillId="0" borderId="35" xfId="461" applyFont="1" applyBorder="1" applyAlignment="1">
      <alignment horizontal="center" vertical="center" textRotation="255" shrinkToFit="1"/>
    </xf>
    <xf numFmtId="0" fontId="37" fillId="0" borderId="36" xfId="461" applyFont="1" applyBorder="1" applyAlignment="1">
      <alignment horizontal="center" vertical="center" textRotation="255" shrinkToFit="1"/>
    </xf>
    <xf numFmtId="0" fontId="37" fillId="0" borderId="74" xfId="461" applyFont="1" applyBorder="1" applyAlignment="1">
      <alignment horizontal="center" vertical="center" textRotation="255" shrinkToFit="1"/>
    </xf>
    <xf numFmtId="183" fontId="44" fillId="0" borderId="45" xfId="461" applyNumberFormat="1" applyFont="1" applyBorder="1" applyAlignment="1">
      <alignment horizontal="center" vertical="center"/>
    </xf>
    <xf numFmtId="183" fontId="44" fillId="0" borderId="44" xfId="461" applyNumberFormat="1" applyFont="1" applyBorder="1" applyAlignment="1">
      <alignment horizontal="center" vertical="center"/>
    </xf>
    <xf numFmtId="177" fontId="44" fillId="0" borderId="14" xfId="461" applyNumberFormat="1" applyFont="1" applyBorder="1" applyAlignment="1">
      <alignment horizontal="center" vertical="center"/>
    </xf>
    <xf numFmtId="177" fontId="44" fillId="0" borderId="15" xfId="461" applyNumberFormat="1" applyFont="1" applyBorder="1" applyAlignment="1">
      <alignment horizontal="center" vertical="center"/>
    </xf>
    <xf numFmtId="0" fontId="37" fillId="0" borderId="33" xfId="461" applyFont="1" applyBorder="1" applyAlignment="1">
      <alignment horizontal="center" vertical="center" textRotation="255" shrinkToFit="1"/>
    </xf>
    <xf numFmtId="0" fontId="37" fillId="0" borderId="75" xfId="461" applyFont="1" applyBorder="1" applyAlignment="1">
      <alignment horizontal="center" vertical="center" textRotation="255" shrinkToFit="1"/>
    </xf>
    <xf numFmtId="0" fontId="37" fillId="0" borderId="28" xfId="461" applyFont="1" applyBorder="1" applyAlignment="1">
      <alignment horizontal="center" vertical="center" textRotation="255" shrinkToFit="1"/>
    </xf>
    <xf numFmtId="0" fontId="37" fillId="0" borderId="29" xfId="461" applyFont="1" applyBorder="1" applyAlignment="1">
      <alignment horizontal="center" vertical="center" textRotation="255" shrinkToFit="1"/>
    </xf>
    <xf numFmtId="0" fontId="37" fillId="0" borderId="30" xfId="461" applyFont="1" applyBorder="1" applyAlignment="1">
      <alignment horizontal="center" vertical="center" textRotation="255" shrinkToFit="1"/>
    </xf>
    <xf numFmtId="0" fontId="37" fillId="0" borderId="27" xfId="461" applyFont="1" applyBorder="1" applyAlignment="1">
      <alignment horizontal="center" vertical="center" textRotation="255" shrinkToFit="1"/>
    </xf>
    <xf numFmtId="0" fontId="37" fillId="0" borderId="0" xfId="461" applyFont="1" applyAlignment="1">
      <alignment horizontal="center" vertical="center" textRotation="255" shrinkToFit="1"/>
    </xf>
    <xf numFmtId="0" fontId="37" fillId="0" borderId="20" xfId="461" applyFont="1" applyBorder="1" applyAlignment="1">
      <alignment horizontal="center" vertical="center" textRotation="255" shrinkToFit="1"/>
    </xf>
    <xf numFmtId="0" fontId="44" fillId="0" borderId="27" xfId="461" applyFont="1" applyBorder="1" applyAlignment="1">
      <alignment horizontal="center" vertical="center" textRotation="255" shrinkToFit="1"/>
    </xf>
    <xf numFmtId="0" fontId="44" fillId="0" borderId="0" xfId="461" applyFont="1" applyAlignment="1">
      <alignment horizontal="center" vertical="center" textRotation="255" shrinkToFit="1"/>
    </xf>
    <xf numFmtId="0" fontId="44" fillId="0" borderId="20" xfId="461" applyFont="1" applyBorder="1" applyAlignment="1">
      <alignment horizontal="center" vertical="center" textRotation="255" shrinkToFit="1"/>
    </xf>
    <xf numFmtId="0" fontId="37" fillId="0" borderId="57" xfId="461" applyFont="1" applyBorder="1" applyAlignment="1">
      <alignment horizontal="center" vertical="center" textRotation="255" shrinkToFit="1"/>
    </xf>
    <xf numFmtId="183" fontId="37" fillId="0" borderId="16" xfId="461" applyNumberFormat="1" applyFont="1" applyBorder="1" applyAlignment="1">
      <alignment horizontal="center" vertical="center"/>
    </xf>
    <xf numFmtId="183" fontId="37" fillId="0" borderId="0" xfId="461" applyNumberFormat="1" applyFont="1" applyAlignment="1">
      <alignment horizontal="center" vertical="center"/>
    </xf>
    <xf numFmtId="177" fontId="37" fillId="0" borderId="0" xfId="461" applyNumberFormat="1" applyFont="1" applyAlignment="1">
      <alignment horizontal="center" vertical="center"/>
    </xf>
    <xf numFmtId="0" fontId="37" fillId="0" borderId="16" xfId="461" applyFont="1" applyBorder="1" applyAlignment="1">
      <alignment horizontal="center" vertical="center" textRotation="255" shrinkToFit="1"/>
    </xf>
    <xf numFmtId="0" fontId="42" fillId="0" borderId="0" xfId="192" applyFont="1" applyAlignment="1">
      <alignment horizontal="left" vertical="center"/>
    </xf>
    <xf numFmtId="0" fontId="42" fillId="0" borderId="16" xfId="192" applyFont="1" applyBorder="1" applyAlignment="1">
      <alignment horizontal="left" vertical="center"/>
    </xf>
    <xf numFmtId="0" fontId="52" fillId="24" borderId="25" xfId="461" applyFont="1" applyFill="1" applyBorder="1" applyAlignment="1">
      <alignment horizontal="center" vertical="center" shrinkToFit="1"/>
    </xf>
    <xf numFmtId="0" fontId="52" fillId="24" borderId="10" xfId="192" applyFont="1" applyFill="1" applyBorder="1" applyAlignment="1">
      <alignment horizontal="center" vertical="center"/>
    </xf>
    <xf numFmtId="178" fontId="52" fillId="24" borderId="10" xfId="192" applyNumberFormat="1" applyFont="1" applyFill="1" applyBorder="1" applyAlignment="1">
      <alignment horizontal="center" vertical="center"/>
    </xf>
    <xf numFmtId="180" fontId="52" fillId="24" borderId="38" xfId="192" applyNumberFormat="1" applyFont="1" applyFill="1" applyBorder="1" applyAlignment="1">
      <alignment horizontal="center" vertical="center"/>
    </xf>
    <xf numFmtId="0" fontId="45" fillId="24" borderId="33" xfId="461" applyFont="1" applyFill="1" applyBorder="1" applyAlignment="1">
      <alignment horizontal="center" vertical="center" textRotation="255" shrinkToFit="1"/>
    </xf>
    <xf numFmtId="0" fontId="47" fillId="0" borderId="10" xfId="0" applyFont="1" applyFill="1" applyBorder="1" applyAlignment="1">
      <alignment horizontal="center" vertical="center" shrinkToFit="1"/>
    </xf>
    <xf numFmtId="0" fontId="45" fillId="24" borderId="10" xfId="192" applyFont="1" applyFill="1" applyBorder="1" applyAlignment="1">
      <alignment horizontal="center" vertical="center"/>
    </xf>
    <xf numFmtId="0" fontId="61" fillId="0" borderId="69" xfId="192" applyFont="1" applyFill="1" applyBorder="1" applyAlignment="1">
      <alignment vertical="center"/>
    </xf>
    <xf numFmtId="0" fontId="62" fillId="24" borderId="10" xfId="0" applyFont="1" applyFill="1" applyBorder="1" applyAlignment="1">
      <alignment horizontal="center" vertical="center" wrapText="1" shrinkToFit="1"/>
    </xf>
    <xf numFmtId="0" fontId="62" fillId="24" borderId="18" xfId="0" applyFont="1" applyFill="1" applyBorder="1" applyAlignment="1">
      <alignment horizontal="center" vertical="center" wrapText="1" shrinkToFit="1"/>
    </xf>
  </cellXfs>
  <cellStyles count="514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0 2" xfId="463" xr:uid="{CB4908B3-DBC6-49D7-8360-D24B55983180}"/>
    <cellStyle name="合計 11" xfId="233" xr:uid="{00000000-0005-0000-0000-0000EC000000}"/>
    <cellStyle name="合計 11 2" xfId="464" xr:uid="{FD57E47B-8476-4D79-9467-43E696042847}"/>
    <cellStyle name="合計 2" xfId="234" xr:uid="{00000000-0005-0000-0000-0000ED000000}"/>
    <cellStyle name="合計 2 2" xfId="465" xr:uid="{B63C9566-BA23-4D8B-9492-E2DABD33AF6D}"/>
    <cellStyle name="合計 3" xfId="235" xr:uid="{00000000-0005-0000-0000-0000EE000000}"/>
    <cellStyle name="合計 3 2" xfId="466" xr:uid="{DF39014C-C4AC-48F8-9535-1C7A77E2C50D}"/>
    <cellStyle name="合計 4" xfId="236" xr:uid="{00000000-0005-0000-0000-0000EF000000}"/>
    <cellStyle name="合計 4 2" xfId="467" xr:uid="{1DBAD704-AD0C-4B7B-92D2-281A72A89FA9}"/>
    <cellStyle name="合計 5" xfId="237" xr:uid="{00000000-0005-0000-0000-0000F0000000}"/>
    <cellStyle name="合計 5 2" xfId="468" xr:uid="{E63ED501-37AE-4FD1-9850-060DB90F02E6}"/>
    <cellStyle name="合計 6" xfId="238" xr:uid="{00000000-0005-0000-0000-0000F1000000}"/>
    <cellStyle name="合計 6 2" xfId="469" xr:uid="{04D38FDF-A77A-491F-9866-C1CFE5360335}"/>
    <cellStyle name="合計 7" xfId="239" xr:uid="{00000000-0005-0000-0000-0000F2000000}"/>
    <cellStyle name="合計 7 2" xfId="470" xr:uid="{FBBC0236-13F6-40D4-B2F8-D968200F8ED6}"/>
    <cellStyle name="合計 8" xfId="240" xr:uid="{00000000-0005-0000-0000-0000F3000000}"/>
    <cellStyle name="合計 8 2" xfId="471" xr:uid="{BA56D459-2DF8-4D22-BA4C-F48518F1A8E9}"/>
    <cellStyle name="合計 9" xfId="241" xr:uid="{00000000-0005-0000-0000-0000F4000000}"/>
    <cellStyle name="合計 9 2" xfId="472" xr:uid="{43B122FF-E69D-4E60-8391-0E1131044E88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0 2" xfId="473" xr:uid="{CC3D53CB-029F-451D-BFC9-FA6B67CA838D}"/>
    <cellStyle name="計算方式 11" xfId="258" xr:uid="{00000000-0005-0000-0000-000005010000}"/>
    <cellStyle name="計算方式 11 2" xfId="474" xr:uid="{FE81EEF7-DC16-4F35-A903-273F9E6C3AF1}"/>
    <cellStyle name="計算方式 2" xfId="259" xr:uid="{00000000-0005-0000-0000-000006010000}"/>
    <cellStyle name="計算方式 2 2" xfId="475" xr:uid="{6D14FC65-81F4-4956-915A-ADD5CC64DFE8}"/>
    <cellStyle name="計算方式 3" xfId="260" xr:uid="{00000000-0005-0000-0000-000007010000}"/>
    <cellStyle name="計算方式 3 2" xfId="476" xr:uid="{2A859D5A-9393-4EFC-94B0-B4AB0E364661}"/>
    <cellStyle name="計算方式 4" xfId="261" xr:uid="{00000000-0005-0000-0000-000008010000}"/>
    <cellStyle name="計算方式 4 2" xfId="477" xr:uid="{3AB92128-1EA8-45D9-8778-1B0A966B4AE3}"/>
    <cellStyle name="計算方式 5" xfId="262" xr:uid="{00000000-0005-0000-0000-000009010000}"/>
    <cellStyle name="計算方式 5 2" xfId="478" xr:uid="{FE05E10B-D24B-4981-A102-52FF8F610EDE}"/>
    <cellStyle name="計算方式 6" xfId="263" xr:uid="{00000000-0005-0000-0000-00000A010000}"/>
    <cellStyle name="計算方式 6 2" xfId="479" xr:uid="{DFF95386-5AB2-4354-8128-5EB346C05C8D}"/>
    <cellStyle name="計算方式 7" xfId="264" xr:uid="{00000000-0005-0000-0000-00000B010000}"/>
    <cellStyle name="計算方式 7 2" xfId="480" xr:uid="{B6AD8344-FCB8-4B00-BB73-5223D451D3E7}"/>
    <cellStyle name="計算方式 8" xfId="265" xr:uid="{00000000-0005-0000-0000-00000C010000}"/>
    <cellStyle name="計算方式 8 2" xfId="481" xr:uid="{36C6A31E-765A-4E73-9369-9E7CBD47E3AA}"/>
    <cellStyle name="計算方式 9" xfId="266" xr:uid="{00000000-0005-0000-0000-00000D010000}"/>
    <cellStyle name="計算方式 9 2" xfId="482" xr:uid="{026E3034-4DCD-4DAA-9BC0-953501867A4F}"/>
    <cellStyle name="貨幣 2" xfId="513" xr:uid="{FBFD1ADD-51D7-43BD-9DA1-26B5537272A9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0 2" xfId="483" xr:uid="{EED7CABE-C0BA-4600-B82C-08AEA2C9A754}"/>
    <cellStyle name="備註 11" xfId="278" xr:uid="{00000000-0005-0000-0000-000019010000}"/>
    <cellStyle name="備註 11 2" xfId="484" xr:uid="{D1209147-7130-4A64-A70D-00207ED5A584}"/>
    <cellStyle name="備註 2" xfId="279" xr:uid="{00000000-0005-0000-0000-00001A010000}"/>
    <cellStyle name="備註 2 2" xfId="485" xr:uid="{853B6BA7-F207-4AB0-9CFB-10F730F5587A}"/>
    <cellStyle name="備註 3" xfId="280" xr:uid="{00000000-0005-0000-0000-00001B010000}"/>
    <cellStyle name="備註 3 2" xfId="486" xr:uid="{C0026CD6-79F6-4A1C-90DC-D29B84055EDF}"/>
    <cellStyle name="備註 4" xfId="281" xr:uid="{00000000-0005-0000-0000-00001C010000}"/>
    <cellStyle name="備註 4 2" xfId="487" xr:uid="{5BA3038D-72D9-495C-AB67-20E5FD647E0D}"/>
    <cellStyle name="備註 5" xfId="282" xr:uid="{00000000-0005-0000-0000-00001D010000}"/>
    <cellStyle name="備註 5 2" xfId="488" xr:uid="{E92EC863-A936-4ECD-B8CE-1BBBCA5CA398}"/>
    <cellStyle name="備註 6" xfId="283" xr:uid="{00000000-0005-0000-0000-00001E010000}"/>
    <cellStyle name="備註 6 2" xfId="489" xr:uid="{BBCC7A15-296E-4DFE-996E-6398F962F45F}"/>
    <cellStyle name="備註 7" xfId="284" xr:uid="{00000000-0005-0000-0000-00001F010000}"/>
    <cellStyle name="備註 7 2" xfId="490" xr:uid="{2A5ECF4E-835E-467B-AC46-4BA590E7EF53}"/>
    <cellStyle name="備註 8" xfId="285" xr:uid="{00000000-0005-0000-0000-000020010000}"/>
    <cellStyle name="備註 8 2" xfId="491" xr:uid="{93D2495C-AD2B-4700-88DA-0E80CD780DEC}"/>
    <cellStyle name="備註 9" xfId="286" xr:uid="{00000000-0005-0000-0000-000021010000}"/>
    <cellStyle name="備註 9 2" xfId="492" xr:uid="{875D4AD0-614A-4356-A13C-093B062D55A7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0 2" xfId="493" xr:uid="{1DDF702B-D29A-4EF7-AFA5-45D9CFD0C2DA}"/>
    <cellStyle name="輸入 11" xfId="408" xr:uid="{00000000-0005-0000-0000-00009B010000}"/>
    <cellStyle name="輸入 11 2" xfId="494" xr:uid="{B4BBFE40-3C39-43CB-B61B-DF8930E54E0C}"/>
    <cellStyle name="輸入 2" xfId="409" xr:uid="{00000000-0005-0000-0000-00009C010000}"/>
    <cellStyle name="輸入 2 2" xfId="495" xr:uid="{2C62D79B-AAF0-49DF-986E-D214BD23AAB4}"/>
    <cellStyle name="輸入 3" xfId="410" xr:uid="{00000000-0005-0000-0000-00009D010000}"/>
    <cellStyle name="輸入 3 2" xfId="496" xr:uid="{8D45AB8D-1FFE-44A9-9A11-28A11FE8BF66}"/>
    <cellStyle name="輸入 4" xfId="411" xr:uid="{00000000-0005-0000-0000-00009E010000}"/>
    <cellStyle name="輸入 4 2" xfId="497" xr:uid="{0C2DB9A7-8608-433F-A700-D398377E195D}"/>
    <cellStyle name="輸入 5" xfId="412" xr:uid="{00000000-0005-0000-0000-00009F010000}"/>
    <cellStyle name="輸入 5 2" xfId="498" xr:uid="{3FDFCB24-FC97-4D1B-801F-5B8ACCC5B0A7}"/>
    <cellStyle name="輸入 6" xfId="413" xr:uid="{00000000-0005-0000-0000-0000A0010000}"/>
    <cellStyle name="輸入 6 2" xfId="499" xr:uid="{C2437C59-3B86-4582-A2A9-92D0AC0FDCDE}"/>
    <cellStyle name="輸入 7" xfId="414" xr:uid="{00000000-0005-0000-0000-0000A1010000}"/>
    <cellStyle name="輸入 7 2" xfId="500" xr:uid="{76B29E8D-11C7-45B9-8455-71EE270A0611}"/>
    <cellStyle name="輸入 8" xfId="415" xr:uid="{00000000-0005-0000-0000-0000A2010000}"/>
    <cellStyle name="輸入 8 2" xfId="501" xr:uid="{B21C0C3A-98BC-4A3C-823A-04CA33EBCF7F}"/>
    <cellStyle name="輸入 9" xfId="416" xr:uid="{00000000-0005-0000-0000-0000A3010000}"/>
    <cellStyle name="輸入 9 2" xfId="502" xr:uid="{6435892F-6D43-47D4-AB5C-5623B83F4563}"/>
    <cellStyle name="輸出 10" xfId="417" xr:uid="{00000000-0005-0000-0000-0000A4010000}"/>
    <cellStyle name="輸出 10 2" xfId="503" xr:uid="{4915B8B8-ECC7-4FEB-901D-0B66B67AE68C}"/>
    <cellStyle name="輸出 11" xfId="418" xr:uid="{00000000-0005-0000-0000-0000A5010000}"/>
    <cellStyle name="輸出 11 2" xfId="504" xr:uid="{2062C5ED-5D0D-4B2E-AE15-61760BE4737E}"/>
    <cellStyle name="輸出 2" xfId="419" xr:uid="{00000000-0005-0000-0000-0000A6010000}"/>
    <cellStyle name="輸出 2 2" xfId="505" xr:uid="{C3263DD6-356F-4F4F-8208-E50C4C1DD8C2}"/>
    <cellStyle name="輸出 3" xfId="420" xr:uid="{00000000-0005-0000-0000-0000A7010000}"/>
    <cellStyle name="輸出 3 2" xfId="506" xr:uid="{CE8CF31D-9E6A-454A-BD35-90B4058CD4B7}"/>
    <cellStyle name="輸出 4" xfId="421" xr:uid="{00000000-0005-0000-0000-0000A8010000}"/>
    <cellStyle name="輸出 4 2" xfId="507" xr:uid="{75B4C118-5621-4440-A488-88400880C54D}"/>
    <cellStyle name="輸出 5" xfId="422" xr:uid="{00000000-0005-0000-0000-0000A9010000}"/>
    <cellStyle name="輸出 5 2" xfId="508" xr:uid="{5C4B512D-2891-499C-90CB-653DBB75AD87}"/>
    <cellStyle name="輸出 6" xfId="423" xr:uid="{00000000-0005-0000-0000-0000AA010000}"/>
    <cellStyle name="輸出 6 2" xfId="509" xr:uid="{AE14A63B-CE1E-428F-9A1A-63E4D7E9A279}"/>
    <cellStyle name="輸出 7" xfId="424" xr:uid="{00000000-0005-0000-0000-0000AB010000}"/>
    <cellStyle name="輸出 7 2" xfId="510" xr:uid="{E7A08220-CDC8-41BE-8ACF-B6E6D10DACE9}"/>
    <cellStyle name="輸出 8" xfId="425" xr:uid="{00000000-0005-0000-0000-0000AC010000}"/>
    <cellStyle name="輸出 8 2" xfId="511" xr:uid="{9FB20BEF-E31D-4613-A225-16AED757C212}"/>
    <cellStyle name="輸出 9" xfId="426" xr:uid="{00000000-0005-0000-0000-0000AD010000}"/>
    <cellStyle name="輸出 9 2" xfId="512" xr:uid="{A17B5CC3-4D2E-48EA-8FEB-647061776CB5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zoomScale="75" zoomScaleNormal="75" workbookViewId="0">
      <selection activeCell="E7" sqref="E7"/>
    </sheetView>
  </sheetViews>
  <sheetFormatPr defaultColWidth="8.88671875" defaultRowHeight="16.2"/>
  <cols>
    <col min="1" max="1" width="10.77734375" style="122" customWidth="1"/>
    <col min="2" max="2" width="10.77734375" style="146" customWidth="1"/>
    <col min="3" max="3" width="12.77734375" style="122" customWidth="1"/>
    <col min="4" max="6" width="18.77734375" style="122" customWidth="1"/>
    <col min="7" max="7" width="18.77734375" style="146" customWidth="1"/>
    <col min="8" max="8" width="18.77734375" style="122" customWidth="1"/>
    <col min="9" max="9" width="10.21875" style="122" customWidth="1"/>
    <col min="10" max="10" width="6.88671875" style="122" customWidth="1"/>
    <col min="11" max="11" width="7.44140625" style="122" customWidth="1"/>
    <col min="12" max="12" width="11" style="146" customWidth="1"/>
    <col min="13" max="13" width="7.77734375" style="146" customWidth="1"/>
    <col min="14" max="14" width="10.44140625" style="122" customWidth="1"/>
    <col min="15" max="15" width="8" style="122" customWidth="1"/>
    <col min="16" max="16" width="8.44140625" style="122" customWidth="1"/>
    <col min="17" max="17" width="11.109375" style="146" customWidth="1"/>
    <col min="18" max="18" width="7.44140625" style="146" customWidth="1"/>
    <col min="19" max="19" width="10.33203125" style="122" customWidth="1"/>
    <col min="20" max="20" width="6.44140625" style="122" customWidth="1"/>
    <col min="21" max="21" width="8.6640625" style="122" customWidth="1"/>
    <col min="22" max="22" width="10.44140625" style="146" customWidth="1"/>
    <col min="23" max="30" width="8.88671875" style="147"/>
    <col min="31" max="31" width="8.88671875" style="123"/>
    <col min="32" max="32" width="17.88671875" style="123" bestFit="1" customWidth="1"/>
    <col min="33" max="16384" width="8.88671875" style="123"/>
  </cols>
  <sheetData>
    <row r="1" spans="1:8" s="128" customFormat="1" ht="39" customHeight="1">
      <c r="A1" s="117" t="s">
        <v>292</v>
      </c>
      <c r="B1" s="118"/>
      <c r="C1" s="119"/>
      <c r="D1" s="120"/>
      <c r="E1" s="118" t="s">
        <v>49</v>
      </c>
      <c r="F1" s="118" t="s">
        <v>58</v>
      </c>
      <c r="G1" s="118" t="s">
        <v>1</v>
      </c>
      <c r="H1" s="121"/>
    </row>
    <row r="2" spans="1:8" s="122" customFormat="1" ht="30" customHeight="1">
      <c r="A2" s="129" t="s">
        <v>2</v>
      </c>
      <c r="B2" s="130" t="s">
        <v>3</v>
      </c>
      <c r="C2" s="131" t="s">
        <v>0</v>
      </c>
      <c r="D2" s="131" t="s">
        <v>6</v>
      </c>
      <c r="E2" s="131" t="s">
        <v>7</v>
      </c>
      <c r="F2" s="131" t="s">
        <v>8</v>
      </c>
      <c r="G2" s="131" t="s">
        <v>4</v>
      </c>
      <c r="H2" s="131" t="s">
        <v>5</v>
      </c>
    </row>
    <row r="3" spans="1:8" s="122" customFormat="1" ht="30" customHeight="1">
      <c r="A3" s="132">
        <v>45047</v>
      </c>
      <c r="B3" s="133">
        <f t="shared" ref="B3:B22" si="0">A3</f>
        <v>45047</v>
      </c>
      <c r="C3" s="134" t="s">
        <v>55</v>
      </c>
      <c r="D3" s="134" t="s">
        <v>59</v>
      </c>
      <c r="E3" s="134" t="s">
        <v>60</v>
      </c>
      <c r="F3" s="134" t="s">
        <v>61</v>
      </c>
      <c r="G3" s="134" t="s">
        <v>111</v>
      </c>
      <c r="H3" s="134"/>
    </row>
    <row r="4" spans="1:8" s="123" customFormat="1" ht="30" customHeight="1">
      <c r="A4" s="129">
        <f t="shared" ref="A4:A7" si="1">A3+1</f>
        <v>45048</v>
      </c>
      <c r="B4" s="135">
        <f t="shared" si="0"/>
        <v>45048</v>
      </c>
      <c r="C4" s="124" t="s">
        <v>62</v>
      </c>
      <c r="D4" s="124" t="s">
        <v>124</v>
      </c>
      <c r="E4" s="124" t="s">
        <v>63</v>
      </c>
      <c r="F4" s="134" t="s">
        <v>64</v>
      </c>
      <c r="G4" s="134" t="s">
        <v>298</v>
      </c>
      <c r="H4" s="124" t="s">
        <v>56</v>
      </c>
    </row>
    <row r="5" spans="1:8" s="137" customFormat="1" ht="30" customHeight="1">
      <c r="A5" s="129">
        <f t="shared" si="1"/>
        <v>45049</v>
      </c>
      <c r="B5" s="135">
        <f t="shared" si="0"/>
        <v>45049</v>
      </c>
      <c r="C5" s="136"/>
      <c r="D5" s="124" t="s">
        <v>112</v>
      </c>
      <c r="E5" s="124" t="s">
        <v>65</v>
      </c>
      <c r="F5" s="124" t="s">
        <v>117</v>
      </c>
      <c r="G5" s="124"/>
      <c r="H5" s="124"/>
    </row>
    <row r="6" spans="1:8" s="138" customFormat="1" ht="30" customHeight="1">
      <c r="A6" s="129">
        <f t="shared" si="1"/>
        <v>45050</v>
      </c>
      <c r="B6" s="135">
        <f t="shared" si="0"/>
        <v>45050</v>
      </c>
      <c r="C6" s="124" t="s">
        <v>66</v>
      </c>
      <c r="D6" s="124" t="s">
        <v>125</v>
      </c>
      <c r="E6" s="124" t="s">
        <v>113</v>
      </c>
      <c r="F6" s="124" t="s">
        <v>54</v>
      </c>
      <c r="G6" s="124" t="s">
        <v>67</v>
      </c>
      <c r="H6" s="124" t="s">
        <v>56</v>
      </c>
    </row>
    <row r="7" spans="1:8" s="138" customFormat="1" ht="30" customHeight="1" thickBot="1">
      <c r="A7" s="139">
        <f t="shared" si="1"/>
        <v>45051</v>
      </c>
      <c r="B7" s="140">
        <f t="shared" si="0"/>
        <v>45051</v>
      </c>
      <c r="C7" s="141" t="s">
        <v>68</v>
      </c>
      <c r="D7" s="124" t="s">
        <v>69</v>
      </c>
      <c r="E7" s="296" t="s">
        <v>307</v>
      </c>
      <c r="F7" s="141" t="s">
        <v>97</v>
      </c>
      <c r="G7" s="141" t="s">
        <v>118</v>
      </c>
      <c r="H7" s="141"/>
    </row>
    <row r="8" spans="1:8" s="138" customFormat="1" ht="30" customHeight="1">
      <c r="A8" s="142">
        <f>A7+3</f>
        <v>45054</v>
      </c>
      <c r="B8" s="133">
        <f>A8</f>
        <v>45054</v>
      </c>
      <c r="C8" s="143" t="s">
        <v>55</v>
      </c>
      <c r="D8" s="143" t="s">
        <v>119</v>
      </c>
      <c r="E8" s="143" t="s">
        <v>70</v>
      </c>
      <c r="F8" s="143" t="s">
        <v>71</v>
      </c>
      <c r="G8" s="134" t="s">
        <v>72</v>
      </c>
      <c r="H8" s="143"/>
    </row>
    <row r="9" spans="1:8" s="138" customFormat="1" ht="30" customHeight="1">
      <c r="A9" s="129">
        <f>A8+1</f>
        <v>45055</v>
      </c>
      <c r="B9" s="135">
        <f t="shared" si="0"/>
        <v>45055</v>
      </c>
      <c r="C9" s="124" t="s">
        <v>73</v>
      </c>
      <c r="D9" s="124" t="s">
        <v>120</v>
      </c>
      <c r="E9" s="124" t="s">
        <v>74</v>
      </c>
      <c r="F9" s="124" t="s">
        <v>75</v>
      </c>
      <c r="G9" s="124" t="s">
        <v>76</v>
      </c>
      <c r="H9" s="124" t="s">
        <v>56</v>
      </c>
    </row>
    <row r="10" spans="1:8" s="138" customFormat="1" ht="30" customHeight="1">
      <c r="A10" s="129">
        <f t="shared" ref="A10:A12" si="2">A9+1</f>
        <v>45056</v>
      </c>
      <c r="B10" s="135">
        <f t="shared" si="0"/>
        <v>45056</v>
      </c>
      <c r="C10" s="136"/>
      <c r="D10" s="124" t="s">
        <v>280</v>
      </c>
      <c r="E10" s="124" t="s">
        <v>77</v>
      </c>
      <c r="F10" s="124" t="s">
        <v>78</v>
      </c>
      <c r="G10" s="124" t="s">
        <v>79</v>
      </c>
      <c r="H10" s="124"/>
    </row>
    <row r="11" spans="1:8" s="138" customFormat="1" ht="30" customHeight="1">
      <c r="A11" s="129">
        <f t="shared" si="2"/>
        <v>45057</v>
      </c>
      <c r="B11" s="135">
        <f t="shared" si="0"/>
        <v>45057</v>
      </c>
      <c r="C11" s="124" t="s">
        <v>80</v>
      </c>
      <c r="D11" s="124" t="s">
        <v>126</v>
      </c>
      <c r="E11" s="124" t="s">
        <v>81</v>
      </c>
      <c r="F11" s="124" t="s">
        <v>54</v>
      </c>
      <c r="G11" s="124" t="s">
        <v>82</v>
      </c>
      <c r="H11" s="124" t="s">
        <v>56</v>
      </c>
    </row>
    <row r="12" spans="1:8" s="138" customFormat="1" ht="30" customHeight="1" thickBot="1">
      <c r="A12" s="129">
        <f t="shared" si="2"/>
        <v>45058</v>
      </c>
      <c r="B12" s="140">
        <f t="shared" si="0"/>
        <v>45058</v>
      </c>
      <c r="C12" s="141" t="s">
        <v>83</v>
      </c>
      <c r="D12" s="141" t="s">
        <v>123</v>
      </c>
      <c r="E12" s="141" t="s">
        <v>84</v>
      </c>
      <c r="F12" s="124" t="s">
        <v>61</v>
      </c>
      <c r="G12" s="141" t="s">
        <v>85</v>
      </c>
      <c r="H12" s="141"/>
    </row>
    <row r="13" spans="1:8" s="138" customFormat="1" ht="30" customHeight="1">
      <c r="A13" s="142">
        <f>A12+3</f>
        <v>45061</v>
      </c>
      <c r="B13" s="133">
        <f>A13</f>
        <v>45061</v>
      </c>
      <c r="C13" s="143" t="s">
        <v>55</v>
      </c>
      <c r="D13" s="143" t="s">
        <v>86</v>
      </c>
      <c r="E13" s="134" t="s">
        <v>87</v>
      </c>
      <c r="F13" s="143" t="s">
        <v>64</v>
      </c>
      <c r="G13" s="143" t="s">
        <v>88</v>
      </c>
      <c r="H13" s="143"/>
    </row>
    <row r="14" spans="1:8" s="138" customFormat="1" ht="30" customHeight="1">
      <c r="A14" s="129">
        <f>A13+1</f>
        <v>45062</v>
      </c>
      <c r="B14" s="135">
        <f t="shared" si="0"/>
        <v>45062</v>
      </c>
      <c r="C14" s="124" t="s">
        <v>128</v>
      </c>
      <c r="D14" s="124" t="s">
        <v>127</v>
      </c>
      <c r="E14" s="124" t="s">
        <v>89</v>
      </c>
      <c r="F14" s="124" t="s">
        <v>61</v>
      </c>
      <c r="G14" s="144" t="s">
        <v>90</v>
      </c>
      <c r="H14" s="124" t="s">
        <v>56</v>
      </c>
    </row>
    <row r="15" spans="1:8" s="138" customFormat="1" ht="30" customHeight="1">
      <c r="A15" s="129">
        <f t="shared" ref="A15:A17" si="3">A14+1</f>
        <v>45063</v>
      </c>
      <c r="B15" s="135">
        <f t="shared" si="0"/>
        <v>45063</v>
      </c>
      <c r="C15" s="136"/>
      <c r="D15" s="134" t="s">
        <v>122</v>
      </c>
      <c r="E15" s="124" t="s">
        <v>133</v>
      </c>
      <c r="F15" s="124" t="s">
        <v>91</v>
      </c>
      <c r="G15" s="144" t="s">
        <v>129</v>
      </c>
      <c r="H15" s="124"/>
    </row>
    <row r="16" spans="1:8" s="138" customFormat="1" ht="30" customHeight="1">
      <c r="A16" s="129">
        <f t="shared" si="3"/>
        <v>45064</v>
      </c>
      <c r="B16" s="135">
        <f t="shared" si="0"/>
        <v>45064</v>
      </c>
      <c r="C16" s="124" t="s">
        <v>62</v>
      </c>
      <c r="D16" s="124" t="s">
        <v>131</v>
      </c>
      <c r="E16" s="124" t="s">
        <v>92</v>
      </c>
      <c r="F16" s="124" t="s">
        <v>54</v>
      </c>
      <c r="G16" s="144" t="s">
        <v>93</v>
      </c>
      <c r="H16" s="124" t="s">
        <v>57</v>
      </c>
    </row>
    <row r="17" spans="1:13" s="138" customFormat="1" ht="30" customHeight="1" thickBot="1">
      <c r="A17" s="129">
        <f t="shared" si="3"/>
        <v>45065</v>
      </c>
      <c r="B17" s="140">
        <f t="shared" si="0"/>
        <v>45065</v>
      </c>
      <c r="C17" s="141" t="s">
        <v>66</v>
      </c>
      <c r="D17" s="148" t="s">
        <v>134</v>
      </c>
      <c r="E17" s="141" t="s">
        <v>94</v>
      </c>
      <c r="F17" s="141" t="s">
        <v>75</v>
      </c>
      <c r="G17" s="141" t="s">
        <v>130</v>
      </c>
      <c r="H17" s="141"/>
    </row>
    <row r="18" spans="1:13" s="138" customFormat="1" ht="30" customHeight="1">
      <c r="A18" s="142">
        <f>A17+3</f>
        <v>45068</v>
      </c>
      <c r="B18" s="145">
        <f>A18</f>
        <v>45068</v>
      </c>
      <c r="C18" s="143" t="s">
        <v>55</v>
      </c>
      <c r="D18" s="143" t="s">
        <v>116</v>
      </c>
      <c r="E18" s="124" t="s">
        <v>95</v>
      </c>
      <c r="F18" s="143" t="s">
        <v>71</v>
      </c>
      <c r="G18" s="143" t="s">
        <v>96</v>
      </c>
      <c r="H18" s="143"/>
    </row>
    <row r="19" spans="1:13" s="138" customFormat="1" ht="30" customHeight="1">
      <c r="A19" s="129">
        <f>A18+1</f>
        <v>45069</v>
      </c>
      <c r="B19" s="135">
        <f t="shared" si="0"/>
        <v>45069</v>
      </c>
      <c r="C19" s="124" t="s">
        <v>80</v>
      </c>
      <c r="D19" s="124" t="s">
        <v>304</v>
      </c>
      <c r="E19" s="295" t="s">
        <v>308</v>
      </c>
      <c r="F19" s="124" t="s">
        <v>97</v>
      </c>
      <c r="G19" s="124" t="s">
        <v>132</v>
      </c>
      <c r="H19" s="124" t="s">
        <v>56</v>
      </c>
    </row>
    <row r="20" spans="1:13" s="138" customFormat="1" ht="30" customHeight="1">
      <c r="A20" s="129">
        <f t="shared" ref="A20:A22" si="4">A19+1</f>
        <v>45070</v>
      </c>
      <c r="B20" s="135">
        <f t="shared" si="0"/>
        <v>45070</v>
      </c>
      <c r="C20" s="136"/>
      <c r="D20" s="124" t="s">
        <v>121</v>
      </c>
      <c r="E20" s="134" t="s">
        <v>98</v>
      </c>
      <c r="F20" s="134" t="s">
        <v>78</v>
      </c>
      <c r="G20" s="124" t="s">
        <v>99</v>
      </c>
      <c r="H20" s="124"/>
    </row>
    <row r="21" spans="1:13" s="138" customFormat="1" ht="30" customHeight="1">
      <c r="A21" s="129">
        <f t="shared" si="4"/>
        <v>45071</v>
      </c>
      <c r="B21" s="135">
        <f t="shared" si="0"/>
        <v>45071</v>
      </c>
      <c r="C21" s="124" t="s">
        <v>73</v>
      </c>
      <c r="D21" s="124" t="s">
        <v>100</v>
      </c>
      <c r="E21" s="124" t="s">
        <v>101</v>
      </c>
      <c r="F21" s="124" t="s">
        <v>54</v>
      </c>
      <c r="G21" s="124" t="s">
        <v>102</v>
      </c>
      <c r="H21" s="124" t="s">
        <v>302</v>
      </c>
    </row>
    <row r="22" spans="1:13" s="138" customFormat="1" ht="30" customHeight="1" thickBot="1">
      <c r="A22" s="129">
        <f t="shared" si="4"/>
        <v>45072</v>
      </c>
      <c r="B22" s="135">
        <f t="shared" si="0"/>
        <v>45072</v>
      </c>
      <c r="C22" s="141" t="s">
        <v>83</v>
      </c>
      <c r="D22" s="124" t="s">
        <v>103</v>
      </c>
      <c r="E22" s="124" t="s">
        <v>104</v>
      </c>
      <c r="F22" s="124" t="s">
        <v>64</v>
      </c>
      <c r="G22" s="124" t="s">
        <v>105</v>
      </c>
      <c r="H22" s="124"/>
    </row>
    <row r="23" spans="1:13" s="138" customFormat="1" ht="30" customHeight="1">
      <c r="A23" s="142">
        <f t="shared" ref="A23" si="5">A22+3</f>
        <v>45075</v>
      </c>
      <c r="B23" s="145">
        <f>A23</f>
        <v>45075</v>
      </c>
      <c r="C23" s="143" t="s">
        <v>55</v>
      </c>
      <c r="D23" s="143" t="s">
        <v>106</v>
      </c>
      <c r="E23" s="143" t="s">
        <v>107</v>
      </c>
      <c r="F23" s="143" t="s">
        <v>75</v>
      </c>
      <c r="G23" s="143" t="s">
        <v>108</v>
      </c>
      <c r="H23" s="143"/>
    </row>
    <row r="24" spans="1:13" s="138" customFormat="1" ht="30" customHeight="1">
      <c r="A24" s="129">
        <f>A23+1</f>
        <v>45076</v>
      </c>
      <c r="B24" s="135">
        <f t="shared" ref="B24:B25" si="6">A24</f>
        <v>45076</v>
      </c>
      <c r="C24" s="124" t="s">
        <v>62</v>
      </c>
      <c r="D24" s="124" t="s">
        <v>115</v>
      </c>
      <c r="E24" s="124" t="s">
        <v>109</v>
      </c>
      <c r="F24" s="124" t="s">
        <v>61</v>
      </c>
      <c r="G24" s="124" t="s">
        <v>110</v>
      </c>
      <c r="H24" s="124" t="s">
        <v>56</v>
      </c>
    </row>
    <row r="25" spans="1:13" s="138" customFormat="1" ht="30" customHeight="1">
      <c r="A25" s="129">
        <f>A24+1</f>
        <v>45077</v>
      </c>
      <c r="B25" s="135">
        <f t="shared" si="6"/>
        <v>45077</v>
      </c>
      <c r="C25" s="124"/>
      <c r="D25" s="124" t="s">
        <v>114</v>
      </c>
      <c r="E25" s="124" t="s">
        <v>135</v>
      </c>
      <c r="F25" s="124" t="s">
        <v>91</v>
      </c>
      <c r="G25" s="124"/>
      <c r="H25" s="124"/>
    </row>
    <row r="26" spans="1:13" s="138" customFormat="1" ht="48.75" customHeight="1">
      <c r="A26" s="190" t="s">
        <v>36</v>
      </c>
      <c r="B26" s="191"/>
      <c r="C26" s="191"/>
      <c r="D26" s="191"/>
      <c r="E26" s="191"/>
      <c r="F26" s="191"/>
      <c r="G26" s="191"/>
      <c r="H26" s="191"/>
    </row>
    <row r="27" spans="1:13" s="138" customFormat="1" ht="42" customHeight="1">
      <c r="A27" s="189" t="s">
        <v>37</v>
      </c>
      <c r="B27" s="189"/>
      <c r="C27" s="189"/>
      <c r="D27" s="189"/>
      <c r="E27" s="189"/>
      <c r="F27" s="189"/>
      <c r="G27" s="189"/>
      <c r="H27" s="189"/>
      <c r="I27" s="125"/>
      <c r="J27" s="125"/>
      <c r="K27" s="125"/>
      <c r="L27" s="125"/>
      <c r="M27" s="125"/>
    </row>
    <row r="28" spans="1:13" s="138" customFormat="1" ht="19.8"/>
    <row r="29" spans="1:13" s="138" customFormat="1" ht="19.8"/>
    <row r="30" spans="1:13" s="138" customFormat="1" ht="19.8"/>
    <row r="31" spans="1:13" s="138" customFormat="1" ht="19.8"/>
    <row r="32" spans="1:13" s="126" customFormat="1" ht="19.8"/>
    <row r="33" s="126" customFormat="1" ht="19.8"/>
    <row r="34" s="126" customFormat="1" ht="19.8"/>
    <row r="35" s="126" customFormat="1" ht="19.8"/>
    <row r="36" s="126" customFormat="1" ht="19.8"/>
    <row r="37" s="126" customFormat="1" ht="19.8"/>
    <row r="38" s="126" customFormat="1" ht="19.8"/>
    <row r="39" s="126" customFormat="1" ht="19.8"/>
    <row r="40" s="127" customFormat="1" ht="22.2"/>
    <row r="41" s="123" customFormat="1"/>
  </sheetData>
  <mergeCells count="2">
    <mergeCell ref="A27:H27"/>
    <mergeCell ref="A26:H26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zoomScale="60" zoomScaleNormal="60" workbookViewId="0">
      <selection activeCell="A2" sqref="A2"/>
    </sheetView>
  </sheetViews>
  <sheetFormatPr defaultColWidth="9" defaultRowHeight="13.8"/>
  <cols>
    <col min="1" max="12" width="7.77734375" style="12" customWidth="1"/>
    <col min="13" max="13" width="7.77734375" style="83" customWidth="1"/>
    <col min="14" max="18" width="7.77734375" style="12" customWidth="1"/>
    <col min="19" max="19" width="7.77734375" style="83" customWidth="1"/>
    <col min="20" max="24" width="7.77734375" style="12" customWidth="1"/>
    <col min="25" max="25" width="7.77734375" style="83" customWidth="1"/>
    <col min="26" max="30" width="7.77734375" style="12" customWidth="1"/>
    <col min="31" max="31" width="7.77734375" style="83" customWidth="1"/>
    <col min="32" max="16384" width="9" style="2"/>
  </cols>
  <sheetData>
    <row r="1" spans="1:32" ht="24.6">
      <c r="A1" s="229" t="s">
        <v>293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1"/>
      <c r="AE1" s="1"/>
    </row>
    <row r="2" spans="1:32" ht="21">
      <c r="A2" s="55" t="s">
        <v>300</v>
      </c>
      <c r="B2" s="31"/>
      <c r="C2" s="31"/>
      <c r="D2" s="31"/>
      <c r="E2" s="31"/>
      <c r="F2" s="31"/>
      <c r="G2" s="31"/>
      <c r="H2" s="31"/>
      <c r="I2" s="3"/>
      <c r="J2" s="3"/>
      <c r="K2" s="3"/>
      <c r="L2" s="3"/>
      <c r="M2" s="3"/>
      <c r="N2" s="3"/>
      <c r="O2" s="3" t="s">
        <v>45</v>
      </c>
      <c r="P2" s="3"/>
      <c r="Q2" s="3"/>
      <c r="R2" s="3"/>
      <c r="S2" s="3"/>
      <c r="T2" s="3"/>
      <c r="U2" s="231" t="s">
        <v>21</v>
      </c>
      <c r="V2" s="231"/>
      <c r="W2" s="231"/>
      <c r="X2" s="231"/>
      <c r="Y2" s="231"/>
      <c r="Z2" s="231"/>
      <c r="AA2" s="231"/>
      <c r="AB2" s="231"/>
      <c r="AC2" s="231"/>
      <c r="AD2" s="231"/>
      <c r="AE2" s="4"/>
    </row>
    <row r="3" spans="1:32" ht="16.2">
      <c r="A3" s="36" t="s">
        <v>22</v>
      </c>
      <c r="B3" s="232">
        <f>萬新葷菜單!A3</f>
        <v>45047</v>
      </c>
      <c r="C3" s="233"/>
      <c r="D3" s="233"/>
      <c r="E3" s="234">
        <f>萬新葷菜單!B3</f>
        <v>45047</v>
      </c>
      <c r="F3" s="234"/>
      <c r="G3" s="235"/>
      <c r="H3" s="236">
        <f>萬新葷菜單!A4</f>
        <v>45048</v>
      </c>
      <c r="I3" s="233"/>
      <c r="J3" s="233"/>
      <c r="K3" s="237">
        <f>H3</f>
        <v>45048</v>
      </c>
      <c r="L3" s="237"/>
      <c r="M3" s="238"/>
      <c r="N3" s="236">
        <f>萬新葷菜單!A5</f>
        <v>45049</v>
      </c>
      <c r="O3" s="233"/>
      <c r="P3" s="233"/>
      <c r="Q3" s="237">
        <f>N3</f>
        <v>45049</v>
      </c>
      <c r="R3" s="237"/>
      <c r="S3" s="238"/>
      <c r="T3" s="233">
        <f>萬新葷菜單!A6</f>
        <v>45050</v>
      </c>
      <c r="U3" s="233"/>
      <c r="V3" s="233"/>
      <c r="W3" s="237">
        <f>T3</f>
        <v>45050</v>
      </c>
      <c r="X3" s="237"/>
      <c r="Y3" s="238"/>
      <c r="Z3" s="236">
        <f>萬新葷菜單!A7</f>
        <v>45051</v>
      </c>
      <c r="AA3" s="233"/>
      <c r="AB3" s="233"/>
      <c r="AC3" s="237">
        <f>Z3</f>
        <v>45051</v>
      </c>
      <c r="AD3" s="237"/>
      <c r="AE3" s="239"/>
    </row>
    <row r="4" spans="1:32" s="9" customFormat="1" ht="16.2">
      <c r="A4" s="37" t="s">
        <v>23</v>
      </c>
      <c r="B4" s="33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38" t="s">
        <v>38</v>
      </c>
      <c r="H4" s="32" t="s">
        <v>29</v>
      </c>
      <c r="I4" s="6" t="s">
        <v>25</v>
      </c>
      <c r="J4" s="7" t="s">
        <v>26</v>
      </c>
      <c r="K4" s="43" t="s">
        <v>27</v>
      </c>
      <c r="L4" s="105" t="s">
        <v>28</v>
      </c>
      <c r="M4" s="42" t="s">
        <v>39</v>
      </c>
      <c r="N4" s="32" t="s">
        <v>29</v>
      </c>
      <c r="O4" s="6" t="s">
        <v>25</v>
      </c>
      <c r="P4" s="7" t="s">
        <v>26</v>
      </c>
      <c r="Q4" s="43" t="s">
        <v>27</v>
      </c>
      <c r="R4" s="43" t="s">
        <v>30</v>
      </c>
      <c r="S4" s="107" t="s">
        <v>39</v>
      </c>
      <c r="T4" s="29" t="s">
        <v>29</v>
      </c>
      <c r="U4" s="6" t="s">
        <v>25</v>
      </c>
      <c r="V4" s="7" t="s">
        <v>162</v>
      </c>
      <c r="W4" s="43" t="s">
        <v>27</v>
      </c>
      <c r="X4" s="43" t="s">
        <v>30</v>
      </c>
      <c r="Y4" s="38" t="s">
        <v>39</v>
      </c>
      <c r="Z4" s="32" t="s">
        <v>29</v>
      </c>
      <c r="AA4" s="6" t="s">
        <v>25</v>
      </c>
      <c r="AB4" s="7" t="s">
        <v>26</v>
      </c>
      <c r="AC4" s="43" t="s">
        <v>27</v>
      </c>
      <c r="AD4" s="43" t="s">
        <v>30</v>
      </c>
      <c r="AE4" s="106" t="s">
        <v>39</v>
      </c>
      <c r="AF4" s="10"/>
    </row>
    <row r="5" spans="1:32" s="9" customFormat="1" ht="16.5" customHeight="1">
      <c r="A5" s="218" t="s">
        <v>35</v>
      </c>
      <c r="B5" s="226" t="str">
        <f>萬新葷菜單!C3</f>
        <v>白米飯</v>
      </c>
      <c r="C5" s="45" t="s">
        <v>138</v>
      </c>
      <c r="D5" s="116">
        <v>110</v>
      </c>
      <c r="E5" s="182">
        <f>D5*370/1000</f>
        <v>40.700000000000003</v>
      </c>
      <c r="F5" s="116" t="s">
        <v>249</v>
      </c>
      <c r="G5" s="42"/>
      <c r="H5" s="196" t="str">
        <f>萬新葷菜單!C4</f>
        <v>糙米飯</v>
      </c>
      <c r="I5" s="67" t="s">
        <v>138</v>
      </c>
      <c r="J5" s="116">
        <v>93</v>
      </c>
      <c r="K5" s="182">
        <f t="shared" ref="K5:K6" si="0">J5*370/1000</f>
        <v>34.409999999999997</v>
      </c>
      <c r="L5" s="116" t="s">
        <v>256</v>
      </c>
      <c r="M5" s="66"/>
      <c r="N5" s="196" t="str">
        <f>萬新葷菜單!D5</f>
        <v>飯  湯</v>
      </c>
      <c r="O5" s="65" t="s">
        <v>154</v>
      </c>
      <c r="P5" s="116">
        <v>32</v>
      </c>
      <c r="Q5" s="182">
        <f t="shared" ref="Q5:Q13" si="1">P5*370/1000</f>
        <v>11.84</v>
      </c>
      <c r="R5" s="116" t="s">
        <v>255</v>
      </c>
      <c r="S5" s="66"/>
      <c r="T5" s="219" t="str">
        <f>萬新葷菜單!C6</f>
        <v>芝麻米飯</v>
      </c>
      <c r="U5" s="65" t="s">
        <v>138</v>
      </c>
      <c r="V5" s="116">
        <v>110</v>
      </c>
      <c r="W5" s="182">
        <f>V5*370/1000</f>
        <v>40.700000000000003</v>
      </c>
      <c r="X5" s="116" t="s">
        <v>249</v>
      </c>
      <c r="Y5" s="84"/>
      <c r="Z5" s="196" t="str">
        <f>萬新葷菜單!C7</f>
        <v>薏仁米飯</v>
      </c>
      <c r="AA5" s="61" t="s">
        <v>138</v>
      </c>
      <c r="AB5" s="116">
        <v>93</v>
      </c>
      <c r="AC5" s="182">
        <f t="shared" ref="AC5:AC6" si="2">AB5*370/1000</f>
        <v>34.409999999999997</v>
      </c>
      <c r="AD5" s="116" t="s">
        <v>249</v>
      </c>
      <c r="AE5" s="64"/>
      <c r="AF5" s="10"/>
    </row>
    <row r="6" spans="1:32" s="9" customFormat="1" ht="16.2">
      <c r="A6" s="210"/>
      <c r="B6" s="227"/>
      <c r="C6" s="45"/>
      <c r="D6" s="116"/>
      <c r="E6" s="116"/>
      <c r="F6" s="116"/>
      <c r="G6" s="42"/>
      <c r="H6" s="197"/>
      <c r="I6" s="67" t="s">
        <v>147</v>
      </c>
      <c r="J6" s="116">
        <v>17</v>
      </c>
      <c r="K6" s="182">
        <f t="shared" si="0"/>
        <v>6.29</v>
      </c>
      <c r="L6" s="116" t="s">
        <v>249</v>
      </c>
      <c r="M6" s="66"/>
      <c r="N6" s="197"/>
      <c r="O6" s="65" t="s">
        <v>139</v>
      </c>
      <c r="P6" s="116">
        <v>35</v>
      </c>
      <c r="Q6" s="182">
        <f t="shared" si="1"/>
        <v>12.95</v>
      </c>
      <c r="R6" s="116" t="s">
        <v>250</v>
      </c>
      <c r="S6" s="66"/>
      <c r="T6" s="220"/>
      <c r="U6" s="65" t="s">
        <v>163</v>
      </c>
      <c r="V6" s="116">
        <v>1</v>
      </c>
      <c r="W6" s="116">
        <v>1</v>
      </c>
      <c r="X6" s="116" t="s">
        <v>249</v>
      </c>
      <c r="Y6" s="84"/>
      <c r="Z6" s="197"/>
      <c r="AA6" s="61" t="s">
        <v>167</v>
      </c>
      <c r="AB6" s="116">
        <v>17</v>
      </c>
      <c r="AC6" s="182">
        <f t="shared" si="2"/>
        <v>6.29</v>
      </c>
      <c r="AD6" s="116" t="s">
        <v>249</v>
      </c>
      <c r="AE6" s="64"/>
      <c r="AF6" s="10"/>
    </row>
    <row r="7" spans="1:32" s="9" customFormat="1" ht="16.2">
      <c r="A7" s="211"/>
      <c r="B7" s="228"/>
      <c r="C7" s="45"/>
      <c r="D7" s="116"/>
      <c r="E7" s="116"/>
      <c r="F7" s="116"/>
      <c r="G7" s="42"/>
      <c r="H7" s="222"/>
      <c r="I7" s="67"/>
      <c r="J7" s="116"/>
      <c r="K7" s="116"/>
      <c r="L7" s="116"/>
      <c r="M7" s="66"/>
      <c r="N7" s="197"/>
      <c r="O7" s="65" t="s">
        <v>155</v>
      </c>
      <c r="P7" s="116">
        <v>11</v>
      </c>
      <c r="Q7" s="182">
        <f t="shared" si="1"/>
        <v>4.07</v>
      </c>
      <c r="R7" s="116" t="s">
        <v>258</v>
      </c>
      <c r="S7" s="66"/>
      <c r="T7" s="221"/>
      <c r="U7" s="65"/>
      <c r="V7" s="116"/>
      <c r="W7" s="116"/>
      <c r="X7" s="116"/>
      <c r="Y7" s="84"/>
      <c r="Z7" s="222"/>
      <c r="AA7" s="61"/>
      <c r="AB7" s="116"/>
      <c r="AC7" s="116"/>
      <c r="AD7" s="116"/>
      <c r="AE7" s="64"/>
      <c r="AF7" s="10"/>
    </row>
    <row r="8" spans="1:32" s="12" customFormat="1" ht="16.5" customHeight="1">
      <c r="A8" s="218" t="s">
        <v>34</v>
      </c>
      <c r="B8" s="212" t="str">
        <f>萬新葷菜單!D3</f>
        <v>沙茶雞丁</v>
      </c>
      <c r="C8" s="45" t="s">
        <v>139</v>
      </c>
      <c r="D8" s="116">
        <v>108</v>
      </c>
      <c r="E8" s="182">
        <f t="shared" ref="E8:E9" si="3">D8*370/1000</f>
        <v>39.96</v>
      </c>
      <c r="F8" s="116" t="s">
        <v>250</v>
      </c>
      <c r="G8" s="56"/>
      <c r="H8" s="202" t="str">
        <f>萬新葷菜單!D4</f>
        <v>紅 燒 肉</v>
      </c>
      <c r="I8" s="84" t="s">
        <v>148</v>
      </c>
      <c r="J8" s="116">
        <v>70</v>
      </c>
      <c r="K8" s="182">
        <f t="shared" ref="K8:K10" si="4">J8*370/1000</f>
        <v>25.9</v>
      </c>
      <c r="L8" s="116" t="s">
        <v>250</v>
      </c>
      <c r="M8" s="68"/>
      <c r="N8" s="197"/>
      <c r="O8" s="65" t="s">
        <v>145</v>
      </c>
      <c r="P8" s="116">
        <v>40</v>
      </c>
      <c r="Q8" s="182">
        <f t="shared" si="1"/>
        <v>14.8</v>
      </c>
      <c r="R8" s="116" t="s">
        <v>258</v>
      </c>
      <c r="S8" s="68"/>
      <c r="T8" s="219" t="str">
        <f>萬新葷菜單!D6</f>
        <v>蒜 頭 雞</v>
      </c>
      <c r="U8" s="65" t="s">
        <v>139</v>
      </c>
      <c r="V8" s="116">
        <v>120</v>
      </c>
      <c r="W8" s="182">
        <f>V8*370/1000</f>
        <v>44.4</v>
      </c>
      <c r="X8" s="116" t="s">
        <v>250</v>
      </c>
      <c r="Y8" s="84"/>
      <c r="Z8" s="199" t="str">
        <f>萬新葷菜單!D7</f>
        <v>照燒肉片</v>
      </c>
      <c r="AA8" s="61" t="s">
        <v>168</v>
      </c>
      <c r="AB8" s="116">
        <v>65</v>
      </c>
      <c r="AC8" s="182">
        <f t="shared" ref="AC8:AC9" si="5">AB8*370/1000</f>
        <v>24.05</v>
      </c>
      <c r="AD8" s="116" t="s">
        <v>250</v>
      </c>
      <c r="AE8" s="64"/>
    </row>
    <row r="9" spans="1:32" s="12" customFormat="1" ht="16.2">
      <c r="A9" s="210"/>
      <c r="B9" s="213"/>
      <c r="C9" s="45" t="s">
        <v>140</v>
      </c>
      <c r="D9" s="116">
        <v>20</v>
      </c>
      <c r="E9" s="182">
        <f t="shared" si="3"/>
        <v>7.4</v>
      </c>
      <c r="F9" s="116" t="s">
        <v>251</v>
      </c>
      <c r="G9" s="56"/>
      <c r="H9" s="203"/>
      <c r="I9" s="84" t="s">
        <v>143</v>
      </c>
      <c r="J9" s="116">
        <v>25</v>
      </c>
      <c r="K9" s="182">
        <f t="shared" si="4"/>
        <v>9.25</v>
      </c>
      <c r="L9" s="116" t="s">
        <v>251</v>
      </c>
      <c r="M9" s="69"/>
      <c r="N9" s="197"/>
      <c r="O9" s="65" t="s">
        <v>156</v>
      </c>
      <c r="P9" s="116">
        <v>22</v>
      </c>
      <c r="Q9" s="182">
        <f t="shared" si="1"/>
        <v>8.14</v>
      </c>
      <c r="R9" s="116" t="s">
        <v>249</v>
      </c>
      <c r="S9" s="69"/>
      <c r="T9" s="220"/>
      <c r="U9" s="65"/>
      <c r="V9" s="116"/>
      <c r="W9" s="116"/>
      <c r="X9" s="116"/>
      <c r="Y9" s="84"/>
      <c r="Z9" s="200"/>
      <c r="AA9" s="61" t="s">
        <v>156</v>
      </c>
      <c r="AB9" s="116">
        <v>40</v>
      </c>
      <c r="AC9" s="182">
        <f t="shared" si="5"/>
        <v>14.8</v>
      </c>
      <c r="AD9" s="116" t="s">
        <v>249</v>
      </c>
      <c r="AE9" s="64"/>
    </row>
    <row r="10" spans="1:32" s="12" customFormat="1" ht="16.2">
      <c r="A10" s="210"/>
      <c r="B10" s="213"/>
      <c r="C10" s="45"/>
      <c r="D10" s="116"/>
      <c r="E10" s="116"/>
      <c r="F10" s="116"/>
      <c r="G10" s="56"/>
      <c r="H10" s="203"/>
      <c r="I10" s="84" t="s">
        <v>149</v>
      </c>
      <c r="J10" s="116">
        <v>35</v>
      </c>
      <c r="K10" s="182">
        <f t="shared" si="4"/>
        <v>12.95</v>
      </c>
      <c r="L10" s="116" t="s">
        <v>249</v>
      </c>
      <c r="M10" s="69"/>
      <c r="N10" s="197"/>
      <c r="O10" s="65" t="s">
        <v>143</v>
      </c>
      <c r="P10" s="116">
        <v>15</v>
      </c>
      <c r="Q10" s="182">
        <f t="shared" si="1"/>
        <v>5.55</v>
      </c>
      <c r="R10" s="116" t="s">
        <v>251</v>
      </c>
      <c r="S10" s="69"/>
      <c r="T10" s="220"/>
      <c r="U10" s="65"/>
      <c r="V10" s="116"/>
      <c r="W10" s="116"/>
      <c r="X10" s="116"/>
      <c r="Y10" s="84"/>
      <c r="Z10" s="200"/>
      <c r="AA10" s="61"/>
      <c r="AB10" s="116"/>
      <c r="AC10" s="116"/>
      <c r="AD10" s="116"/>
      <c r="AE10" s="64"/>
    </row>
    <row r="11" spans="1:32" s="12" customFormat="1" ht="16.2">
      <c r="A11" s="210"/>
      <c r="B11" s="213"/>
      <c r="C11" s="45"/>
      <c r="D11" s="116"/>
      <c r="E11" s="116"/>
      <c r="F11" s="116"/>
      <c r="G11" s="56"/>
      <c r="H11" s="203"/>
      <c r="I11" s="84"/>
      <c r="J11" s="116"/>
      <c r="K11" s="116"/>
      <c r="L11" s="116"/>
      <c r="M11" s="69"/>
      <c r="N11" s="197"/>
      <c r="O11" s="65" t="s">
        <v>157</v>
      </c>
      <c r="P11" s="116">
        <v>1</v>
      </c>
      <c r="Q11" s="116">
        <v>1</v>
      </c>
      <c r="R11" s="116" t="s">
        <v>249</v>
      </c>
      <c r="S11" s="69"/>
      <c r="T11" s="220"/>
      <c r="U11" s="65"/>
      <c r="V11" s="116"/>
      <c r="W11" s="116"/>
      <c r="X11" s="116"/>
      <c r="Y11" s="84"/>
      <c r="Z11" s="200"/>
      <c r="AA11" s="61"/>
      <c r="AB11" s="116"/>
      <c r="AC11" s="116"/>
      <c r="AD11" s="116"/>
      <c r="AE11" s="64"/>
      <c r="AF11" s="13"/>
    </row>
    <row r="12" spans="1:32" s="12" customFormat="1" ht="16.2">
      <c r="A12" s="210"/>
      <c r="B12" s="213"/>
      <c r="C12" s="45"/>
      <c r="D12" s="116"/>
      <c r="E12" s="116"/>
      <c r="F12" s="116"/>
      <c r="G12" s="57"/>
      <c r="H12" s="203"/>
      <c r="I12" s="84"/>
      <c r="J12" s="116"/>
      <c r="K12" s="116"/>
      <c r="L12" s="116"/>
      <c r="M12" s="69"/>
      <c r="N12" s="197"/>
      <c r="O12" s="65" t="s">
        <v>158</v>
      </c>
      <c r="P12" s="116">
        <v>1</v>
      </c>
      <c r="Q12" s="116">
        <v>1</v>
      </c>
      <c r="R12" s="116" t="s">
        <v>249</v>
      </c>
      <c r="S12" s="69"/>
      <c r="T12" s="220"/>
      <c r="U12" s="65"/>
      <c r="V12" s="116"/>
      <c r="W12" s="116"/>
      <c r="X12" s="116"/>
      <c r="Y12" s="84"/>
      <c r="Z12" s="200"/>
      <c r="AA12" s="61"/>
      <c r="AB12" s="116"/>
      <c r="AC12" s="116"/>
      <c r="AD12" s="116"/>
      <c r="AE12" s="64"/>
    </row>
    <row r="13" spans="1:32" s="12" customFormat="1" ht="15.75" customHeight="1">
      <c r="A13" s="210"/>
      <c r="B13" s="213"/>
      <c r="C13" s="45"/>
      <c r="D13" s="116"/>
      <c r="E13" s="116"/>
      <c r="F13" s="116"/>
      <c r="G13" s="57"/>
      <c r="H13" s="203"/>
      <c r="I13" s="84"/>
      <c r="J13" s="116"/>
      <c r="K13" s="116"/>
      <c r="L13" s="116"/>
      <c r="M13" s="69"/>
      <c r="N13" s="197"/>
      <c r="O13" s="65" t="s">
        <v>136</v>
      </c>
      <c r="P13" s="116">
        <v>110</v>
      </c>
      <c r="Q13" s="182">
        <f t="shared" si="1"/>
        <v>40.700000000000003</v>
      </c>
      <c r="R13" s="116" t="s">
        <v>249</v>
      </c>
      <c r="S13" s="69"/>
      <c r="T13" s="220"/>
      <c r="U13" s="65"/>
      <c r="V13" s="116"/>
      <c r="W13" s="116"/>
      <c r="X13" s="116"/>
      <c r="Y13" s="84"/>
      <c r="Z13" s="200"/>
      <c r="AA13" s="61"/>
      <c r="AB13" s="116"/>
      <c r="AC13" s="116"/>
      <c r="AD13" s="116"/>
      <c r="AE13" s="64"/>
    </row>
    <row r="14" spans="1:32" s="12" customFormat="1" ht="16.2">
      <c r="A14" s="211"/>
      <c r="B14" s="217"/>
      <c r="C14" s="45"/>
      <c r="D14" s="116"/>
      <c r="E14" s="116"/>
      <c r="F14" s="116"/>
      <c r="G14" s="57"/>
      <c r="H14" s="204"/>
      <c r="I14" s="84"/>
      <c r="J14" s="116"/>
      <c r="K14" s="116"/>
      <c r="L14" s="116"/>
      <c r="M14" s="69"/>
      <c r="N14" s="197"/>
      <c r="O14" s="65"/>
      <c r="P14" s="116"/>
      <c r="Q14" s="116"/>
      <c r="R14" s="116"/>
      <c r="S14" s="69"/>
      <c r="T14" s="221"/>
      <c r="U14" s="65"/>
      <c r="V14" s="116"/>
      <c r="W14" s="116"/>
      <c r="X14" s="116"/>
      <c r="Y14" s="84"/>
      <c r="Z14" s="201"/>
      <c r="AA14" s="61"/>
      <c r="AB14" s="116"/>
      <c r="AC14" s="116"/>
      <c r="AD14" s="116"/>
      <c r="AE14" s="64"/>
    </row>
    <row r="15" spans="1:32" s="12" customFormat="1" ht="15.75" customHeight="1">
      <c r="A15" s="209" t="s">
        <v>31</v>
      </c>
      <c r="B15" s="212" t="str">
        <f>萬新葷菜單!E3</f>
        <v>肉末玉米</v>
      </c>
      <c r="C15" s="162" t="s">
        <v>141</v>
      </c>
      <c r="D15" s="116">
        <v>18</v>
      </c>
      <c r="E15" s="182">
        <f t="shared" ref="E15:E17" si="6">D15*370/1000</f>
        <v>6.66</v>
      </c>
      <c r="F15" s="116" t="s">
        <v>250</v>
      </c>
      <c r="G15" s="57"/>
      <c r="H15" s="202" t="str">
        <f>萬新葷菜單!E4</f>
        <v>香菇油腐</v>
      </c>
      <c r="I15" s="84" t="s">
        <v>150</v>
      </c>
      <c r="J15" s="116">
        <v>55</v>
      </c>
      <c r="K15" s="182">
        <f t="shared" ref="K15:K16" si="7">J15*370/1000</f>
        <v>20.350000000000001</v>
      </c>
      <c r="L15" s="116" t="s">
        <v>249</v>
      </c>
      <c r="M15" s="69"/>
      <c r="N15" s="197"/>
      <c r="O15" s="65"/>
      <c r="P15" s="116"/>
      <c r="Q15" s="116"/>
      <c r="R15" s="116"/>
      <c r="S15" s="69"/>
      <c r="T15" s="205" t="str">
        <f>萬新葷菜單!E6</f>
        <v>咖哩蘿蔔黑輪</v>
      </c>
      <c r="U15" s="65" t="s">
        <v>164</v>
      </c>
      <c r="V15" s="116">
        <v>40</v>
      </c>
      <c r="W15" s="182">
        <f t="shared" ref="W15:W16" si="8">V15*370/1000</f>
        <v>14.8</v>
      </c>
      <c r="X15" s="84" t="s">
        <v>261</v>
      </c>
      <c r="Y15" s="84"/>
      <c r="Z15" s="199" t="str">
        <f>萬新葷菜單!E7</f>
        <v>客家小炒         (芹菜、豆干片)</v>
      </c>
      <c r="AA15" s="61" t="s">
        <v>169</v>
      </c>
      <c r="AB15" s="116">
        <v>2</v>
      </c>
      <c r="AC15" s="182">
        <f t="shared" ref="AC15:AC18" si="9">AB15*370/1000</f>
        <v>0.74</v>
      </c>
      <c r="AD15" s="116" t="s">
        <v>260</v>
      </c>
      <c r="AE15" s="64"/>
    </row>
    <row r="16" spans="1:32" s="12" customFormat="1" ht="16.5" customHeight="1">
      <c r="A16" s="210"/>
      <c r="B16" s="213"/>
      <c r="C16" s="47" t="s">
        <v>142</v>
      </c>
      <c r="D16" s="116">
        <v>40</v>
      </c>
      <c r="E16" s="182">
        <f t="shared" si="6"/>
        <v>14.8</v>
      </c>
      <c r="F16" s="161" t="s">
        <v>252</v>
      </c>
      <c r="G16" s="58"/>
      <c r="H16" s="203"/>
      <c r="I16" s="84" t="s">
        <v>151</v>
      </c>
      <c r="J16" s="116">
        <v>10</v>
      </c>
      <c r="K16" s="182">
        <f t="shared" si="7"/>
        <v>3.7</v>
      </c>
      <c r="L16" s="116" t="s">
        <v>251</v>
      </c>
      <c r="M16" s="69"/>
      <c r="N16" s="222"/>
      <c r="O16" s="65"/>
      <c r="P16" s="116"/>
      <c r="Q16" s="116"/>
      <c r="R16" s="116"/>
      <c r="S16" s="69"/>
      <c r="T16" s="206"/>
      <c r="U16" s="65" t="s">
        <v>149</v>
      </c>
      <c r="V16" s="116">
        <v>60</v>
      </c>
      <c r="W16" s="182">
        <f t="shared" si="8"/>
        <v>22.2</v>
      </c>
      <c r="X16" s="116" t="s">
        <v>249</v>
      </c>
      <c r="Y16" s="84"/>
      <c r="Z16" s="200"/>
      <c r="AA16" s="61" t="s">
        <v>170</v>
      </c>
      <c r="AB16" s="116">
        <v>10</v>
      </c>
      <c r="AC16" s="182">
        <f t="shared" si="9"/>
        <v>3.7</v>
      </c>
      <c r="AD16" s="116" t="s">
        <v>255</v>
      </c>
      <c r="AE16" s="64"/>
    </row>
    <row r="17" spans="1:31" s="12" customFormat="1" ht="16.5" customHeight="1">
      <c r="A17" s="210"/>
      <c r="B17" s="213"/>
      <c r="C17" s="47" t="s">
        <v>143</v>
      </c>
      <c r="D17" s="116">
        <v>10</v>
      </c>
      <c r="E17" s="182">
        <f t="shared" si="6"/>
        <v>3.7</v>
      </c>
      <c r="F17" s="116" t="s">
        <v>253</v>
      </c>
      <c r="G17" s="59"/>
      <c r="H17" s="203"/>
      <c r="I17" s="84"/>
      <c r="J17" s="116"/>
      <c r="K17" s="116"/>
      <c r="L17" s="116"/>
      <c r="M17" s="69"/>
      <c r="N17" s="196" t="str">
        <f>萬新葷菜單!E5</f>
        <v>雞肉堡排×1</v>
      </c>
      <c r="O17" s="65" t="s">
        <v>159</v>
      </c>
      <c r="P17" s="116">
        <v>50</v>
      </c>
      <c r="Q17" s="182">
        <f>P17*370/1000</f>
        <v>18.5</v>
      </c>
      <c r="R17" s="116" t="s">
        <v>250</v>
      </c>
      <c r="S17" s="69"/>
      <c r="T17" s="206"/>
      <c r="U17" s="65"/>
      <c r="V17" s="116"/>
      <c r="W17" s="116"/>
      <c r="X17" s="116"/>
      <c r="Y17" s="84"/>
      <c r="Z17" s="200"/>
      <c r="AA17" s="61" t="s">
        <v>171</v>
      </c>
      <c r="AB17" s="116">
        <v>35</v>
      </c>
      <c r="AC17" s="182">
        <f t="shared" si="9"/>
        <v>12.95</v>
      </c>
      <c r="AD17" s="116" t="s">
        <v>249</v>
      </c>
      <c r="AE17" s="64"/>
    </row>
    <row r="18" spans="1:31" s="12" customFormat="1" ht="16.2">
      <c r="A18" s="210"/>
      <c r="B18" s="213"/>
      <c r="C18" s="162"/>
      <c r="D18" s="116"/>
      <c r="E18" s="116"/>
      <c r="F18" s="116"/>
      <c r="G18" s="57"/>
      <c r="H18" s="203"/>
      <c r="I18" s="84"/>
      <c r="J18" s="116"/>
      <c r="K18" s="116"/>
      <c r="L18" s="116"/>
      <c r="M18" s="69"/>
      <c r="N18" s="197"/>
      <c r="O18" s="65"/>
      <c r="P18" s="116"/>
      <c r="Q18" s="116"/>
      <c r="R18" s="116"/>
      <c r="S18" s="69"/>
      <c r="T18" s="206"/>
      <c r="U18" s="65"/>
      <c r="V18" s="116"/>
      <c r="W18" s="116"/>
      <c r="X18" s="116"/>
      <c r="Y18" s="84"/>
      <c r="Z18" s="200"/>
      <c r="AA18" s="61" t="s">
        <v>172</v>
      </c>
      <c r="AB18" s="116">
        <v>25</v>
      </c>
      <c r="AC18" s="182">
        <f t="shared" si="9"/>
        <v>9.25</v>
      </c>
      <c r="AD18" s="116" t="s">
        <v>251</v>
      </c>
      <c r="AE18" s="64"/>
    </row>
    <row r="19" spans="1:31" s="12" customFormat="1" ht="16.2">
      <c r="A19" s="210"/>
      <c r="B19" s="213"/>
      <c r="C19" s="162"/>
      <c r="D19" s="116"/>
      <c r="E19" s="116"/>
      <c r="F19" s="116"/>
      <c r="G19" s="57"/>
      <c r="H19" s="203"/>
      <c r="I19" s="84"/>
      <c r="J19" s="116"/>
      <c r="K19" s="116"/>
      <c r="L19" s="116"/>
      <c r="M19" s="69"/>
      <c r="N19" s="197"/>
      <c r="O19" s="65"/>
      <c r="P19" s="116"/>
      <c r="Q19" s="116"/>
      <c r="R19" s="116"/>
      <c r="S19" s="69"/>
      <c r="T19" s="206"/>
      <c r="U19" s="65"/>
      <c r="V19" s="116"/>
      <c r="W19" s="116"/>
      <c r="X19" s="116"/>
      <c r="Y19" s="84"/>
      <c r="Z19" s="200"/>
      <c r="AA19" s="61"/>
      <c r="AB19" s="116"/>
      <c r="AC19" s="116"/>
      <c r="AD19" s="116"/>
      <c r="AE19" s="64"/>
    </row>
    <row r="20" spans="1:31" s="12" customFormat="1" ht="16.2">
      <c r="A20" s="211"/>
      <c r="B20" s="217"/>
      <c r="C20" s="162"/>
      <c r="D20" s="116"/>
      <c r="E20" s="116"/>
      <c r="F20" s="116"/>
      <c r="G20" s="57"/>
      <c r="H20" s="204"/>
      <c r="I20" s="164"/>
      <c r="J20" s="116"/>
      <c r="K20" s="116"/>
      <c r="L20" s="116"/>
      <c r="M20" s="69"/>
      <c r="N20" s="222"/>
      <c r="O20" s="65"/>
      <c r="P20" s="116"/>
      <c r="Q20" s="116"/>
      <c r="R20" s="116"/>
      <c r="S20" s="69"/>
      <c r="T20" s="207"/>
      <c r="U20" s="65"/>
      <c r="V20" s="116"/>
      <c r="W20" s="116"/>
      <c r="X20" s="116"/>
      <c r="Y20" s="84"/>
      <c r="Z20" s="201"/>
      <c r="AA20" s="61"/>
      <c r="AB20" s="116"/>
      <c r="AC20" s="116"/>
      <c r="AD20" s="116"/>
      <c r="AE20" s="64"/>
    </row>
    <row r="21" spans="1:31" s="12" customFormat="1" ht="16.5" customHeight="1">
      <c r="A21" s="209" t="s">
        <v>32</v>
      </c>
      <c r="B21" s="212" t="str">
        <f>萬新葷菜單!F3</f>
        <v>炒小白菜</v>
      </c>
      <c r="C21" s="162" t="s">
        <v>144</v>
      </c>
      <c r="D21" s="78">
        <v>100</v>
      </c>
      <c r="E21" s="182">
        <f>D21*370/1000</f>
        <v>37</v>
      </c>
      <c r="F21" s="116" t="s">
        <v>251</v>
      </c>
      <c r="G21" s="57"/>
      <c r="H21" s="202" t="str">
        <f>萬新葷菜單!F4</f>
        <v>炒青江菜</v>
      </c>
      <c r="I21" s="84" t="s">
        <v>152</v>
      </c>
      <c r="J21" s="78">
        <v>100</v>
      </c>
      <c r="K21" s="182">
        <f>J21*370/1000</f>
        <v>37</v>
      </c>
      <c r="L21" s="116" t="s">
        <v>257</v>
      </c>
      <c r="M21" s="69"/>
      <c r="N21" s="196" t="str">
        <f>萬新葷菜單!F5</f>
        <v>肉燥大陸妹</v>
      </c>
      <c r="O21" s="65" t="s">
        <v>160</v>
      </c>
      <c r="P21" s="116">
        <v>10</v>
      </c>
      <c r="Q21" s="182">
        <f t="shared" ref="Q21:Q22" si="10">P21*370/1000</f>
        <v>3.7</v>
      </c>
      <c r="R21" s="116" t="s">
        <v>259</v>
      </c>
      <c r="S21" s="69"/>
      <c r="T21" s="223" t="str">
        <f>萬新葷菜單!F6</f>
        <v>有機蔬菜</v>
      </c>
      <c r="U21" s="54" t="s">
        <v>54</v>
      </c>
      <c r="V21" s="78">
        <v>100</v>
      </c>
      <c r="W21" s="182">
        <f>V21*370/1000</f>
        <v>37</v>
      </c>
      <c r="X21" s="54" t="s">
        <v>54</v>
      </c>
      <c r="Y21" s="84"/>
      <c r="Z21" s="199" t="str">
        <f>萬新葷菜單!F7</f>
        <v>炒 莧 菜</v>
      </c>
      <c r="AA21" s="61" t="s">
        <v>173</v>
      </c>
      <c r="AB21" s="78">
        <v>100</v>
      </c>
      <c r="AC21" s="182">
        <f>AB21*370/1000</f>
        <v>37</v>
      </c>
      <c r="AD21" s="116" t="s">
        <v>251</v>
      </c>
      <c r="AE21" s="64"/>
    </row>
    <row r="22" spans="1:31" s="12" customFormat="1" ht="16.5" customHeight="1">
      <c r="A22" s="210"/>
      <c r="B22" s="213"/>
      <c r="C22" s="45"/>
      <c r="D22" s="116"/>
      <c r="E22" s="116"/>
      <c r="F22" s="116"/>
      <c r="G22" s="56"/>
      <c r="H22" s="203"/>
      <c r="I22" s="84"/>
      <c r="J22" s="116"/>
      <c r="K22" s="116"/>
      <c r="L22" s="116"/>
      <c r="M22" s="69"/>
      <c r="N22" s="197"/>
      <c r="O22" s="65" t="s">
        <v>161</v>
      </c>
      <c r="P22" s="78">
        <v>100</v>
      </c>
      <c r="Q22" s="182">
        <f t="shared" si="10"/>
        <v>37</v>
      </c>
      <c r="R22" s="116" t="s">
        <v>258</v>
      </c>
      <c r="S22" s="69"/>
      <c r="T22" s="224"/>
      <c r="U22" s="65"/>
      <c r="V22" s="116"/>
      <c r="W22" s="116"/>
      <c r="X22" s="116"/>
      <c r="Y22" s="84"/>
      <c r="Z22" s="200"/>
      <c r="AA22" s="61"/>
      <c r="AB22" s="116"/>
      <c r="AC22" s="116"/>
      <c r="AD22" s="116"/>
      <c r="AE22" s="64"/>
    </row>
    <row r="23" spans="1:31" s="12" customFormat="1" ht="16.5" customHeight="1">
      <c r="A23" s="210"/>
      <c r="B23" s="213"/>
      <c r="C23" s="45"/>
      <c r="D23" s="116"/>
      <c r="E23" s="116"/>
      <c r="F23" s="116"/>
      <c r="G23" s="56"/>
      <c r="H23" s="203"/>
      <c r="I23" s="61"/>
      <c r="J23" s="116"/>
      <c r="K23" s="116"/>
      <c r="L23" s="116"/>
      <c r="M23" s="69"/>
      <c r="N23" s="197"/>
      <c r="O23" s="65"/>
      <c r="P23" s="116"/>
      <c r="Q23" s="116"/>
      <c r="R23" s="116"/>
      <c r="S23" s="69"/>
      <c r="T23" s="224"/>
      <c r="U23" s="65"/>
      <c r="V23" s="116"/>
      <c r="W23" s="116"/>
      <c r="X23" s="116"/>
      <c r="Y23" s="84"/>
      <c r="Z23" s="200"/>
      <c r="AA23" s="61"/>
      <c r="AB23" s="116"/>
      <c r="AC23" s="116"/>
      <c r="AD23" s="116"/>
      <c r="AE23" s="64"/>
    </row>
    <row r="24" spans="1:31" s="12" customFormat="1" ht="16.2">
      <c r="A24" s="211"/>
      <c r="B24" s="217"/>
      <c r="C24" s="163"/>
      <c r="D24" s="116"/>
      <c r="E24" s="116"/>
      <c r="F24" s="116"/>
      <c r="G24" s="56"/>
      <c r="H24" s="204"/>
      <c r="I24" s="61"/>
      <c r="J24" s="116"/>
      <c r="K24" s="116"/>
      <c r="L24" s="116"/>
      <c r="M24" s="69"/>
      <c r="N24" s="197"/>
      <c r="O24" s="65"/>
      <c r="P24" s="116"/>
      <c r="Q24" s="116"/>
      <c r="R24" s="116"/>
      <c r="S24" s="69"/>
      <c r="T24" s="225" t="str">
        <f>萬新葷菜單!G6</f>
        <v>青菜針菇</v>
      </c>
      <c r="U24" s="65" t="s">
        <v>144</v>
      </c>
      <c r="V24" s="116">
        <v>20</v>
      </c>
      <c r="W24" s="182">
        <f t="shared" ref="W24:W25" si="11">V24*370/1000</f>
        <v>7.4</v>
      </c>
      <c r="X24" s="116" t="s">
        <v>251</v>
      </c>
      <c r="Y24" s="84"/>
      <c r="Z24" s="201"/>
      <c r="AA24" s="61"/>
      <c r="AB24" s="116"/>
      <c r="AC24" s="116"/>
      <c r="AD24" s="116"/>
      <c r="AE24" s="64"/>
    </row>
    <row r="25" spans="1:31" s="12" customFormat="1" ht="15.75" customHeight="1">
      <c r="A25" s="209" t="s">
        <v>33</v>
      </c>
      <c r="B25" s="212" t="str">
        <f>萬新葷菜單!G3</f>
        <v>高麗菜湯</v>
      </c>
      <c r="C25" s="163" t="s">
        <v>145</v>
      </c>
      <c r="D25" s="116">
        <v>40</v>
      </c>
      <c r="E25" s="182">
        <f t="shared" ref="E25:E26" si="12">D25*370/1000</f>
        <v>14.8</v>
      </c>
      <c r="F25" s="116" t="s">
        <v>251</v>
      </c>
      <c r="G25" s="56"/>
      <c r="H25" s="202" t="str">
        <f>萬新葷菜單!G4</f>
        <v>金針蔬菜</v>
      </c>
      <c r="I25" s="61" t="s">
        <v>153</v>
      </c>
      <c r="J25" s="116">
        <v>2</v>
      </c>
      <c r="K25" s="182">
        <f t="shared" ref="K25:K26" si="13">J25*370/1000</f>
        <v>0.74</v>
      </c>
      <c r="L25" s="116" t="s">
        <v>249</v>
      </c>
      <c r="M25" s="69"/>
      <c r="N25" s="197"/>
      <c r="O25" s="65"/>
      <c r="P25" s="116"/>
      <c r="Q25" s="116"/>
      <c r="R25" s="116"/>
      <c r="S25" s="69"/>
      <c r="T25" s="225"/>
      <c r="U25" s="65" t="s">
        <v>166</v>
      </c>
      <c r="V25" s="116">
        <v>10</v>
      </c>
      <c r="W25" s="182">
        <f t="shared" si="11"/>
        <v>3.7</v>
      </c>
      <c r="X25" s="116" t="s">
        <v>251</v>
      </c>
      <c r="Y25" s="84"/>
      <c r="Z25" s="199" t="str">
        <f>萬新葷菜單!G7</f>
        <v>扁 蒲 湯</v>
      </c>
      <c r="AA25" s="61" t="s">
        <v>174</v>
      </c>
      <c r="AB25" s="116">
        <v>30</v>
      </c>
      <c r="AC25" s="182">
        <f>AB25*370/1000</f>
        <v>11.1</v>
      </c>
      <c r="AD25" s="116" t="s">
        <v>251</v>
      </c>
      <c r="AE25" s="64"/>
    </row>
    <row r="26" spans="1:31" s="12" customFormat="1" ht="16.2">
      <c r="A26" s="210"/>
      <c r="B26" s="213"/>
      <c r="C26" s="163" t="s">
        <v>146</v>
      </c>
      <c r="D26" s="116">
        <v>5</v>
      </c>
      <c r="E26" s="182">
        <f t="shared" si="12"/>
        <v>1.85</v>
      </c>
      <c r="F26" s="116" t="s">
        <v>254</v>
      </c>
      <c r="G26" s="57"/>
      <c r="H26" s="203"/>
      <c r="I26" s="61" t="s">
        <v>299</v>
      </c>
      <c r="J26" s="116">
        <v>30</v>
      </c>
      <c r="K26" s="182">
        <f t="shared" si="13"/>
        <v>11.1</v>
      </c>
      <c r="L26" s="116" t="s">
        <v>251</v>
      </c>
      <c r="M26" s="69"/>
      <c r="N26" s="197"/>
      <c r="O26" s="65"/>
      <c r="P26" s="116"/>
      <c r="Q26" s="116"/>
      <c r="R26" s="116"/>
      <c r="S26" s="69"/>
      <c r="T26" s="225"/>
      <c r="U26" s="65"/>
      <c r="V26" s="116"/>
      <c r="W26" s="116"/>
      <c r="X26" s="116"/>
      <c r="Y26" s="84"/>
      <c r="Z26" s="200"/>
      <c r="AA26" s="61"/>
      <c r="AB26" s="116"/>
      <c r="AC26" s="116"/>
      <c r="AD26" s="116"/>
      <c r="AE26" s="64"/>
    </row>
    <row r="27" spans="1:31" s="12" customFormat="1" ht="16.2">
      <c r="A27" s="211"/>
      <c r="B27" s="214"/>
      <c r="C27" s="162"/>
      <c r="D27" s="116"/>
      <c r="E27" s="116"/>
      <c r="F27" s="116"/>
      <c r="G27" s="56"/>
      <c r="H27" s="215"/>
      <c r="I27" s="61"/>
      <c r="J27" s="116"/>
      <c r="K27" s="116"/>
      <c r="L27" s="116"/>
      <c r="M27" s="69"/>
      <c r="N27" s="198"/>
      <c r="O27" s="65"/>
      <c r="P27" s="116"/>
      <c r="Q27" s="116"/>
      <c r="R27" s="116"/>
      <c r="S27" s="69"/>
      <c r="T27" s="225"/>
      <c r="U27" s="65"/>
      <c r="V27" s="116"/>
      <c r="W27" s="116"/>
      <c r="X27" s="116"/>
      <c r="Y27" s="84"/>
      <c r="Z27" s="201"/>
      <c r="AA27" s="61"/>
      <c r="AB27" s="116"/>
      <c r="AC27" s="116"/>
      <c r="AD27" s="116"/>
      <c r="AE27" s="64"/>
    </row>
    <row r="28" spans="1:31" s="17" customFormat="1" ht="18" customHeight="1">
      <c r="A28" s="27" t="s">
        <v>19</v>
      </c>
      <c r="B28" s="71"/>
      <c r="C28" s="14"/>
      <c r="D28" s="14"/>
      <c r="E28" s="15"/>
      <c r="F28" s="14"/>
      <c r="G28" s="60"/>
      <c r="H28" s="70" t="s">
        <v>19</v>
      </c>
      <c r="I28" s="71" t="s">
        <v>19</v>
      </c>
      <c r="J28" s="71"/>
      <c r="K28" s="72"/>
      <c r="L28" s="73"/>
      <c r="M28" s="74"/>
      <c r="N28" s="70"/>
      <c r="O28" s="73"/>
      <c r="P28" s="71"/>
      <c r="Q28" s="72"/>
      <c r="R28" s="73"/>
      <c r="S28" s="74"/>
      <c r="T28" s="75" t="s">
        <v>19</v>
      </c>
      <c r="U28" s="71" t="s">
        <v>19</v>
      </c>
      <c r="V28" s="71"/>
      <c r="W28" s="72"/>
      <c r="X28" s="73"/>
      <c r="Y28" s="76"/>
      <c r="Z28" s="70"/>
      <c r="AA28" s="73"/>
      <c r="AB28" s="71"/>
      <c r="AC28" s="77"/>
      <c r="AD28" s="73"/>
      <c r="AE28" s="16"/>
    </row>
    <row r="29" spans="1:31" s="17" customFormat="1" ht="18" customHeight="1">
      <c r="A29" s="28" t="s">
        <v>50</v>
      </c>
      <c r="B29" s="71"/>
      <c r="C29" s="14"/>
      <c r="D29" s="14"/>
      <c r="E29" s="15"/>
      <c r="F29" s="14"/>
      <c r="G29" s="60"/>
      <c r="H29" s="70"/>
      <c r="I29" s="73"/>
      <c r="J29" s="71"/>
      <c r="K29" s="72"/>
      <c r="L29" s="73"/>
      <c r="M29" s="74"/>
      <c r="N29" s="70"/>
      <c r="O29" s="73"/>
      <c r="P29" s="71"/>
      <c r="Q29" s="72"/>
      <c r="R29" s="73"/>
      <c r="S29" s="74"/>
      <c r="T29" s="75"/>
      <c r="U29" s="73"/>
      <c r="V29" s="71"/>
      <c r="W29" s="72"/>
      <c r="X29" s="73"/>
      <c r="Y29" s="76"/>
      <c r="Z29" s="70"/>
      <c r="AA29" s="73"/>
      <c r="AB29" s="71"/>
      <c r="AC29" s="77"/>
      <c r="AD29" s="73"/>
      <c r="AE29" s="16"/>
    </row>
    <row r="30" spans="1:31" s="17" customFormat="1" ht="19.95" customHeight="1">
      <c r="A30" s="208" t="s">
        <v>18</v>
      </c>
      <c r="B30" s="216" t="s">
        <v>51</v>
      </c>
      <c r="C30" s="192"/>
      <c r="D30" s="192"/>
      <c r="E30" s="192"/>
      <c r="F30" s="193"/>
      <c r="G30" s="80">
        <v>6</v>
      </c>
      <c r="H30" s="192" t="s">
        <v>51</v>
      </c>
      <c r="I30" s="192"/>
      <c r="J30" s="192"/>
      <c r="K30" s="192"/>
      <c r="L30" s="193"/>
      <c r="M30" s="80">
        <v>5.5</v>
      </c>
      <c r="N30" s="192" t="s">
        <v>51</v>
      </c>
      <c r="O30" s="192"/>
      <c r="P30" s="192"/>
      <c r="Q30" s="192"/>
      <c r="R30" s="193"/>
      <c r="S30" s="80">
        <v>5.5</v>
      </c>
      <c r="T30" s="192" t="s">
        <v>51</v>
      </c>
      <c r="U30" s="192"/>
      <c r="V30" s="192"/>
      <c r="W30" s="192"/>
      <c r="X30" s="193"/>
      <c r="Y30" s="80">
        <v>5.5</v>
      </c>
      <c r="Z30" s="192" t="s">
        <v>51</v>
      </c>
      <c r="AA30" s="192"/>
      <c r="AB30" s="192"/>
      <c r="AC30" s="192"/>
      <c r="AD30" s="193"/>
      <c r="AE30" s="85">
        <v>5.5</v>
      </c>
    </row>
    <row r="31" spans="1:31" s="17" customFormat="1" ht="19.95" customHeight="1">
      <c r="A31" s="208"/>
      <c r="B31" s="194" t="s">
        <v>17</v>
      </c>
      <c r="C31" s="192"/>
      <c r="D31" s="192"/>
      <c r="E31" s="192"/>
      <c r="F31" s="193"/>
      <c r="G31" s="80">
        <v>3</v>
      </c>
      <c r="H31" s="195" t="s">
        <v>17</v>
      </c>
      <c r="I31" s="192"/>
      <c r="J31" s="192"/>
      <c r="K31" s="192"/>
      <c r="L31" s="193"/>
      <c r="M31" s="80">
        <v>3</v>
      </c>
      <c r="N31" s="195" t="s">
        <v>17</v>
      </c>
      <c r="O31" s="192"/>
      <c r="P31" s="192"/>
      <c r="Q31" s="192"/>
      <c r="R31" s="193"/>
      <c r="S31" s="80">
        <v>3</v>
      </c>
      <c r="T31" s="192" t="s">
        <v>17</v>
      </c>
      <c r="U31" s="192"/>
      <c r="V31" s="192"/>
      <c r="W31" s="192"/>
      <c r="X31" s="193"/>
      <c r="Y31" s="80">
        <v>3</v>
      </c>
      <c r="Z31" s="194" t="s">
        <v>17</v>
      </c>
      <c r="AA31" s="192"/>
      <c r="AB31" s="192"/>
      <c r="AC31" s="192"/>
      <c r="AD31" s="193"/>
      <c r="AE31" s="85">
        <v>3</v>
      </c>
    </row>
    <row r="32" spans="1:31" s="17" customFormat="1" ht="19.95" customHeight="1">
      <c r="A32" s="208"/>
      <c r="B32" s="194" t="s">
        <v>16</v>
      </c>
      <c r="C32" s="192"/>
      <c r="D32" s="192"/>
      <c r="E32" s="192"/>
      <c r="F32" s="193"/>
      <c r="G32" s="80">
        <v>1.8</v>
      </c>
      <c r="H32" s="195" t="s">
        <v>16</v>
      </c>
      <c r="I32" s="192"/>
      <c r="J32" s="192"/>
      <c r="K32" s="192"/>
      <c r="L32" s="193"/>
      <c r="M32" s="80">
        <v>2</v>
      </c>
      <c r="N32" s="195" t="s">
        <v>16</v>
      </c>
      <c r="O32" s="192"/>
      <c r="P32" s="192"/>
      <c r="Q32" s="192"/>
      <c r="R32" s="193"/>
      <c r="S32" s="80">
        <v>1.8</v>
      </c>
      <c r="T32" s="192" t="s">
        <v>16</v>
      </c>
      <c r="U32" s="192"/>
      <c r="V32" s="192"/>
      <c r="W32" s="192"/>
      <c r="X32" s="193"/>
      <c r="Y32" s="80">
        <v>1.9</v>
      </c>
      <c r="Z32" s="194" t="s">
        <v>16</v>
      </c>
      <c r="AA32" s="192"/>
      <c r="AB32" s="192"/>
      <c r="AC32" s="192"/>
      <c r="AD32" s="193"/>
      <c r="AE32" s="85">
        <v>2</v>
      </c>
    </row>
    <row r="33" spans="1:41" s="17" customFormat="1" ht="19.95" customHeight="1">
      <c r="A33" s="208"/>
      <c r="B33" s="194" t="s">
        <v>53</v>
      </c>
      <c r="C33" s="192"/>
      <c r="D33" s="192"/>
      <c r="E33" s="192"/>
      <c r="F33" s="193"/>
      <c r="G33" s="80">
        <v>0</v>
      </c>
      <c r="H33" s="194" t="s">
        <v>53</v>
      </c>
      <c r="I33" s="192"/>
      <c r="J33" s="192"/>
      <c r="K33" s="192"/>
      <c r="L33" s="193"/>
      <c r="M33" s="80">
        <v>0</v>
      </c>
      <c r="N33" s="194" t="s">
        <v>53</v>
      </c>
      <c r="O33" s="192"/>
      <c r="P33" s="192"/>
      <c r="Q33" s="192"/>
      <c r="R33" s="193"/>
      <c r="S33" s="80">
        <v>0</v>
      </c>
      <c r="T33" s="194" t="s">
        <v>53</v>
      </c>
      <c r="U33" s="192"/>
      <c r="V33" s="192"/>
      <c r="W33" s="192"/>
      <c r="X33" s="193"/>
      <c r="Y33" s="80">
        <v>0</v>
      </c>
      <c r="Z33" s="194" t="s">
        <v>53</v>
      </c>
      <c r="AA33" s="192"/>
      <c r="AB33" s="192"/>
      <c r="AC33" s="192"/>
      <c r="AD33" s="193"/>
      <c r="AE33" s="85">
        <v>0</v>
      </c>
    </row>
    <row r="34" spans="1:41" s="17" customFormat="1" ht="19.95" customHeight="1">
      <c r="A34" s="208"/>
      <c r="B34" s="194" t="s">
        <v>15</v>
      </c>
      <c r="C34" s="192"/>
      <c r="D34" s="192"/>
      <c r="E34" s="192"/>
      <c r="F34" s="193"/>
      <c r="G34" s="80">
        <v>0</v>
      </c>
      <c r="H34" s="195" t="s">
        <v>15</v>
      </c>
      <c r="I34" s="192"/>
      <c r="J34" s="192"/>
      <c r="K34" s="192"/>
      <c r="L34" s="193"/>
      <c r="M34" s="80">
        <v>1</v>
      </c>
      <c r="N34" s="195" t="s">
        <v>15</v>
      </c>
      <c r="O34" s="192"/>
      <c r="P34" s="192"/>
      <c r="Q34" s="192"/>
      <c r="R34" s="193"/>
      <c r="S34" s="80">
        <v>0</v>
      </c>
      <c r="T34" s="192" t="s">
        <v>15</v>
      </c>
      <c r="U34" s="192"/>
      <c r="V34" s="192"/>
      <c r="W34" s="192"/>
      <c r="X34" s="193"/>
      <c r="Y34" s="80">
        <v>1</v>
      </c>
      <c r="Z34" s="194" t="s">
        <v>15</v>
      </c>
      <c r="AA34" s="192"/>
      <c r="AB34" s="192"/>
      <c r="AC34" s="192"/>
      <c r="AD34" s="193"/>
      <c r="AE34" s="85">
        <v>0</v>
      </c>
    </row>
    <row r="35" spans="1:41" s="17" customFormat="1" ht="19.95" customHeight="1">
      <c r="A35" s="208"/>
      <c r="B35" s="194" t="s">
        <v>52</v>
      </c>
      <c r="C35" s="192"/>
      <c r="D35" s="192"/>
      <c r="E35" s="192"/>
      <c r="F35" s="193"/>
      <c r="G35" s="80">
        <v>2.5</v>
      </c>
      <c r="H35" s="194" t="s">
        <v>52</v>
      </c>
      <c r="I35" s="192"/>
      <c r="J35" s="192"/>
      <c r="K35" s="192"/>
      <c r="L35" s="193"/>
      <c r="M35" s="80">
        <v>3</v>
      </c>
      <c r="N35" s="194" t="s">
        <v>52</v>
      </c>
      <c r="O35" s="192"/>
      <c r="P35" s="192"/>
      <c r="Q35" s="192"/>
      <c r="R35" s="193"/>
      <c r="S35" s="80">
        <v>2.6</v>
      </c>
      <c r="T35" s="194" t="s">
        <v>52</v>
      </c>
      <c r="U35" s="192"/>
      <c r="V35" s="192"/>
      <c r="W35" s="192"/>
      <c r="X35" s="193"/>
      <c r="Y35" s="80">
        <v>2.5</v>
      </c>
      <c r="Z35" s="194" t="s">
        <v>52</v>
      </c>
      <c r="AA35" s="192"/>
      <c r="AB35" s="192"/>
      <c r="AC35" s="192"/>
      <c r="AD35" s="193"/>
      <c r="AE35" s="110">
        <v>3</v>
      </c>
      <c r="AF35" s="111"/>
    </row>
    <row r="36" spans="1:41" s="17" customFormat="1" ht="19.5" customHeight="1">
      <c r="A36" s="208"/>
      <c r="B36" s="194" t="s">
        <v>14</v>
      </c>
      <c r="C36" s="192"/>
      <c r="D36" s="192"/>
      <c r="E36" s="192"/>
      <c r="F36" s="193"/>
      <c r="G36" s="81">
        <f>G30*68+G31*45+G32*25+G34*60+G35*75</f>
        <v>775.5</v>
      </c>
      <c r="H36" s="195" t="s">
        <v>14</v>
      </c>
      <c r="I36" s="192"/>
      <c r="J36" s="192"/>
      <c r="K36" s="192"/>
      <c r="L36" s="193"/>
      <c r="M36" s="81">
        <f>M30*68+M31*45+M32*25+M34*60+M35*75</f>
        <v>844</v>
      </c>
      <c r="N36" s="195" t="s">
        <v>14</v>
      </c>
      <c r="O36" s="192"/>
      <c r="P36" s="192"/>
      <c r="Q36" s="192"/>
      <c r="R36" s="193"/>
      <c r="S36" s="81">
        <f>S30*68+S31*45+S32*25+S34*60+S35*75</f>
        <v>749</v>
      </c>
      <c r="T36" s="192" t="s">
        <v>14</v>
      </c>
      <c r="U36" s="192"/>
      <c r="V36" s="192"/>
      <c r="W36" s="192"/>
      <c r="X36" s="193"/>
      <c r="Y36" s="81">
        <f>Y30*68+Y31*45+Y32*25+Y34*60+Y35*75</f>
        <v>804</v>
      </c>
      <c r="Z36" s="194" t="s">
        <v>14</v>
      </c>
      <c r="AA36" s="192"/>
      <c r="AB36" s="192"/>
      <c r="AC36" s="192"/>
      <c r="AD36" s="193"/>
      <c r="AE36" s="86">
        <f>AE30*68+AE31*45+AE32*25+AE34*60+AE35*75</f>
        <v>784</v>
      </c>
    </row>
    <row r="37" spans="1:41" s="17" customFormat="1" ht="26.25" customHeight="1">
      <c r="A37" s="20" t="s">
        <v>13</v>
      </c>
      <c r="B37" s="20"/>
      <c r="C37" s="21"/>
      <c r="D37" s="22"/>
      <c r="E37" s="23"/>
      <c r="F37" s="22"/>
      <c r="G37" s="34"/>
      <c r="H37" s="35" t="s">
        <v>13</v>
      </c>
      <c r="I37" s="20"/>
      <c r="J37" s="21"/>
      <c r="K37" s="22"/>
      <c r="L37" s="23"/>
      <c r="M37" s="82"/>
      <c r="N37" s="35" t="s">
        <v>13</v>
      </c>
      <c r="O37" s="20"/>
      <c r="P37" s="21"/>
      <c r="Q37" s="22"/>
      <c r="R37" s="23"/>
      <c r="S37" s="82"/>
      <c r="T37" s="30" t="s">
        <v>13</v>
      </c>
      <c r="U37" s="20"/>
      <c r="V37" s="21"/>
      <c r="W37" s="22"/>
      <c r="X37" s="23"/>
      <c r="Y37" s="30"/>
      <c r="Z37" s="35" t="s">
        <v>13</v>
      </c>
      <c r="AA37" s="20"/>
      <c r="AB37" s="21"/>
      <c r="AC37" s="22"/>
      <c r="AD37" s="23"/>
      <c r="AE37" s="87"/>
      <c r="AN37" s="24"/>
      <c r="AO37" s="18"/>
    </row>
    <row r="38" spans="1:41" s="17" customFormat="1" ht="24.75" customHeight="1">
      <c r="A38" s="25" t="s">
        <v>12</v>
      </c>
      <c r="B38" s="24"/>
      <c r="H38" s="26"/>
      <c r="M38" s="26"/>
      <c r="N38" s="26" t="s">
        <v>11</v>
      </c>
      <c r="R38" s="26"/>
      <c r="S38" s="26"/>
      <c r="T38" s="26" t="s">
        <v>10</v>
      </c>
      <c r="Y38" s="26"/>
      <c r="Z38" s="26" t="s">
        <v>9</v>
      </c>
      <c r="AD38" s="26"/>
      <c r="AE38" s="26"/>
    </row>
  </sheetData>
  <mergeCells count="76"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Z15:Z20"/>
    <mergeCell ref="A8:A14"/>
    <mergeCell ref="B8:B14"/>
    <mergeCell ref="H8:H14"/>
    <mergeCell ref="T8:T14"/>
    <mergeCell ref="A15:A20"/>
    <mergeCell ref="B15:B20"/>
    <mergeCell ref="N17:N20"/>
    <mergeCell ref="N5:N16"/>
    <mergeCell ref="B5:B7"/>
    <mergeCell ref="H5:H7"/>
    <mergeCell ref="T5:T7"/>
    <mergeCell ref="A5:A7"/>
    <mergeCell ref="Z5:Z7"/>
    <mergeCell ref="A30:A36"/>
    <mergeCell ref="Z25:Z27"/>
    <mergeCell ref="Z21:Z24"/>
    <mergeCell ref="A25:A27"/>
    <mergeCell ref="B25:B27"/>
    <mergeCell ref="H25:H27"/>
    <mergeCell ref="N36:R36"/>
    <mergeCell ref="B34:F34"/>
    <mergeCell ref="B35:F35"/>
    <mergeCell ref="B36:F36"/>
    <mergeCell ref="H30:L30"/>
    <mergeCell ref="B30:F30"/>
    <mergeCell ref="Z35:AD35"/>
    <mergeCell ref="Z36:AD36"/>
    <mergeCell ref="A21:A24"/>
    <mergeCell ref="B21:B24"/>
    <mergeCell ref="Z8:Z14"/>
    <mergeCell ref="B31:F31"/>
    <mergeCell ref="B32:F32"/>
    <mergeCell ref="B33:F33"/>
    <mergeCell ref="N31:R31"/>
    <mergeCell ref="N32:R32"/>
    <mergeCell ref="N33:R33"/>
    <mergeCell ref="H31:L31"/>
    <mergeCell ref="H32:L32"/>
    <mergeCell ref="H33:L33"/>
    <mergeCell ref="T30:X30"/>
    <mergeCell ref="T31:X31"/>
    <mergeCell ref="T32:X32"/>
    <mergeCell ref="T33:X33"/>
    <mergeCell ref="H15:H20"/>
    <mergeCell ref="T15:T20"/>
    <mergeCell ref="Z30:AD30"/>
    <mergeCell ref="Z31:AD31"/>
    <mergeCell ref="Z32:AD32"/>
    <mergeCell ref="Z33:AD33"/>
    <mergeCell ref="Z34:AD34"/>
    <mergeCell ref="N30:R30"/>
    <mergeCell ref="N21:N27"/>
    <mergeCell ref="N35:R35"/>
    <mergeCell ref="H34:L34"/>
    <mergeCell ref="T34:X34"/>
    <mergeCell ref="H21:H24"/>
    <mergeCell ref="T21:T23"/>
    <mergeCell ref="T24:T27"/>
    <mergeCell ref="T36:X36"/>
    <mergeCell ref="H35:L35"/>
    <mergeCell ref="H36:L36"/>
    <mergeCell ref="N34:R34"/>
    <mergeCell ref="T35:X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8"/>
  <sheetViews>
    <sheetView zoomScale="60" zoomScaleNormal="60" workbookViewId="0">
      <selection activeCell="AC13" sqref="AC13"/>
    </sheetView>
  </sheetViews>
  <sheetFormatPr defaultColWidth="9" defaultRowHeight="13.8"/>
  <cols>
    <col min="1" max="24" width="7.77734375" style="12" customWidth="1"/>
    <col min="25" max="25" width="7.77734375" style="83" customWidth="1"/>
    <col min="26" max="31" width="7.77734375" style="12" customWidth="1"/>
    <col min="32" max="34" width="9" style="2"/>
    <col min="35" max="35" width="5.44140625" style="2" customWidth="1"/>
    <col min="36" max="16384" width="9" style="2"/>
  </cols>
  <sheetData>
    <row r="1" spans="1:32" ht="24.6">
      <c r="A1" s="229" t="s">
        <v>294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1"/>
      <c r="AE1" s="1"/>
    </row>
    <row r="2" spans="1:32" ht="21">
      <c r="A2" s="55" t="s">
        <v>300</v>
      </c>
      <c r="B2" s="31"/>
      <c r="C2" s="31"/>
      <c r="D2" s="31"/>
      <c r="E2" s="31"/>
      <c r="F2" s="31"/>
      <c r="G2" s="31"/>
      <c r="H2" s="31"/>
      <c r="I2" s="3"/>
      <c r="J2" s="3"/>
      <c r="K2" s="3"/>
      <c r="L2" s="3"/>
      <c r="M2" s="3"/>
      <c r="N2" s="3"/>
      <c r="O2" s="3" t="s">
        <v>20</v>
      </c>
      <c r="P2" s="3"/>
      <c r="Q2" s="3"/>
      <c r="R2" s="3"/>
      <c r="S2" s="3"/>
      <c r="T2" s="3"/>
      <c r="U2" s="231" t="s">
        <v>46</v>
      </c>
      <c r="V2" s="231"/>
      <c r="W2" s="231"/>
      <c r="X2" s="231"/>
      <c r="Y2" s="231"/>
      <c r="Z2" s="231"/>
      <c r="AA2" s="231"/>
      <c r="AB2" s="231"/>
      <c r="AC2" s="231"/>
      <c r="AD2" s="231"/>
      <c r="AE2" s="4"/>
    </row>
    <row r="3" spans="1:32" ht="16.2">
      <c r="A3" s="36" t="s">
        <v>22</v>
      </c>
      <c r="B3" s="232">
        <f>萬新葷菜單!A8</f>
        <v>45054</v>
      </c>
      <c r="C3" s="233"/>
      <c r="D3" s="233"/>
      <c r="E3" s="234">
        <f>萬新葷菜單!B3</f>
        <v>45047</v>
      </c>
      <c r="F3" s="234"/>
      <c r="G3" s="235"/>
      <c r="H3" s="236">
        <f>萬新葷菜單!A9</f>
        <v>45055</v>
      </c>
      <c r="I3" s="233"/>
      <c r="J3" s="233"/>
      <c r="K3" s="237">
        <f>H3</f>
        <v>45055</v>
      </c>
      <c r="L3" s="237"/>
      <c r="M3" s="238"/>
      <c r="N3" s="265">
        <f>萬新葷菜單!A10</f>
        <v>45056</v>
      </c>
      <c r="O3" s="266"/>
      <c r="P3" s="266"/>
      <c r="Q3" s="267">
        <f>N3</f>
        <v>45056</v>
      </c>
      <c r="R3" s="267"/>
      <c r="S3" s="268"/>
      <c r="T3" s="266">
        <f>萬新葷菜單!A11</f>
        <v>45057</v>
      </c>
      <c r="U3" s="266"/>
      <c r="V3" s="266"/>
      <c r="W3" s="267">
        <f>T3</f>
        <v>45057</v>
      </c>
      <c r="X3" s="267"/>
      <c r="Y3" s="268"/>
      <c r="Z3" s="236">
        <f>萬新葷菜單!A12</f>
        <v>45058</v>
      </c>
      <c r="AA3" s="233"/>
      <c r="AB3" s="233"/>
      <c r="AC3" s="237">
        <f>Z3</f>
        <v>45058</v>
      </c>
      <c r="AD3" s="237"/>
      <c r="AE3" s="239"/>
    </row>
    <row r="4" spans="1:32" s="9" customFormat="1" ht="16.2">
      <c r="A4" s="37" t="s">
        <v>23</v>
      </c>
      <c r="B4" s="88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38" t="s">
        <v>39</v>
      </c>
      <c r="H4" s="32" t="s">
        <v>29</v>
      </c>
      <c r="I4" s="6" t="s">
        <v>25</v>
      </c>
      <c r="J4" s="7" t="s">
        <v>26</v>
      </c>
      <c r="K4" s="43" t="s">
        <v>27</v>
      </c>
      <c r="L4" s="105" t="s">
        <v>28</v>
      </c>
      <c r="M4" s="38" t="s">
        <v>39</v>
      </c>
      <c r="N4" s="169" t="s">
        <v>284</v>
      </c>
      <c r="O4" s="170" t="s">
        <v>285</v>
      </c>
      <c r="P4" s="171" t="s">
        <v>286</v>
      </c>
      <c r="Q4" s="172" t="s">
        <v>287</v>
      </c>
      <c r="R4" s="172" t="s">
        <v>288</v>
      </c>
      <c r="S4" s="173" t="s">
        <v>39</v>
      </c>
      <c r="T4" s="174" t="s">
        <v>284</v>
      </c>
      <c r="U4" s="170" t="s">
        <v>285</v>
      </c>
      <c r="V4" s="171" t="s">
        <v>286</v>
      </c>
      <c r="W4" s="172" t="s">
        <v>287</v>
      </c>
      <c r="X4" s="172" t="s">
        <v>288</v>
      </c>
      <c r="Y4" s="175" t="s">
        <v>38</v>
      </c>
      <c r="Z4" s="32" t="s">
        <v>29</v>
      </c>
      <c r="AA4" s="6" t="s">
        <v>25</v>
      </c>
      <c r="AB4" s="7" t="s">
        <v>26</v>
      </c>
      <c r="AC4" s="43" t="s">
        <v>27</v>
      </c>
      <c r="AD4" s="43" t="s">
        <v>30</v>
      </c>
      <c r="AE4" s="108" t="s">
        <v>39</v>
      </c>
      <c r="AF4" s="10"/>
    </row>
    <row r="5" spans="1:32" s="9" customFormat="1" ht="16.2" customHeight="1">
      <c r="A5" s="218" t="s">
        <v>35</v>
      </c>
      <c r="B5" s="260" t="str">
        <f>萬新葷菜單!C8</f>
        <v>白米飯</v>
      </c>
      <c r="C5" s="51" t="s">
        <v>136</v>
      </c>
      <c r="D5" s="116">
        <v>110</v>
      </c>
      <c r="E5" s="182">
        <f>D5*370/1000</f>
        <v>40.700000000000003</v>
      </c>
      <c r="F5" s="116" t="s">
        <v>249</v>
      </c>
      <c r="G5" s="42"/>
      <c r="H5" s="261" t="str">
        <f>萬新葷菜單!C9</f>
        <v>小米飯</v>
      </c>
      <c r="I5" s="44" t="s">
        <v>138</v>
      </c>
      <c r="J5" s="116">
        <v>93</v>
      </c>
      <c r="K5" s="182">
        <f t="shared" ref="K5:K6" si="0">J5*370/1000</f>
        <v>34.409999999999997</v>
      </c>
      <c r="L5" s="116" t="s">
        <v>256</v>
      </c>
      <c r="M5" s="42"/>
      <c r="N5" s="257" t="s">
        <v>280</v>
      </c>
      <c r="O5" s="176" t="s">
        <v>290</v>
      </c>
      <c r="P5" s="116">
        <v>165</v>
      </c>
      <c r="Q5" s="182">
        <f t="shared" ref="Q5:Q6" si="1">P5*370/1000</f>
        <v>61.05</v>
      </c>
      <c r="R5" s="116" t="s">
        <v>249</v>
      </c>
      <c r="S5" s="177"/>
      <c r="T5" s="254" t="s">
        <v>80</v>
      </c>
      <c r="U5" s="178" t="s">
        <v>138</v>
      </c>
      <c r="V5" s="116">
        <v>93</v>
      </c>
      <c r="W5" s="182">
        <f t="shared" ref="W5:W6" si="2">V5*370/1000</f>
        <v>34.409999999999997</v>
      </c>
      <c r="X5" s="116" t="s">
        <v>249</v>
      </c>
      <c r="Y5" s="179"/>
      <c r="Z5" s="261" t="str">
        <f>萬新葷菜單!C12</f>
        <v>海苔飯</v>
      </c>
      <c r="AA5" s="44" t="s">
        <v>138</v>
      </c>
      <c r="AB5" s="116">
        <v>110</v>
      </c>
      <c r="AC5" s="182">
        <f>AB5*370/1000</f>
        <v>40.700000000000003</v>
      </c>
      <c r="AD5" s="116" t="s">
        <v>249</v>
      </c>
      <c r="AE5" s="8"/>
      <c r="AF5" s="10"/>
    </row>
    <row r="6" spans="1:32" s="9" customFormat="1" ht="16.2">
      <c r="A6" s="210"/>
      <c r="B6" s="244"/>
      <c r="C6" s="51"/>
      <c r="D6" s="116"/>
      <c r="E6" s="116"/>
      <c r="F6" s="116"/>
      <c r="G6" s="42"/>
      <c r="H6" s="262"/>
      <c r="I6" s="44" t="s">
        <v>178</v>
      </c>
      <c r="J6" s="116">
        <v>17</v>
      </c>
      <c r="K6" s="182">
        <f t="shared" si="0"/>
        <v>6.29</v>
      </c>
      <c r="L6" s="116" t="s">
        <v>256</v>
      </c>
      <c r="M6" s="42"/>
      <c r="N6" s="258"/>
      <c r="O6" s="176" t="s">
        <v>160</v>
      </c>
      <c r="P6" s="116">
        <v>45</v>
      </c>
      <c r="Q6" s="182">
        <f t="shared" si="1"/>
        <v>16.649999999999999</v>
      </c>
      <c r="R6" s="116" t="s">
        <v>250</v>
      </c>
      <c r="S6" s="177"/>
      <c r="T6" s="255"/>
      <c r="U6" s="178" t="s">
        <v>225</v>
      </c>
      <c r="V6" s="116">
        <v>17</v>
      </c>
      <c r="W6" s="182">
        <f t="shared" si="2"/>
        <v>6.29</v>
      </c>
      <c r="X6" s="116" t="s">
        <v>249</v>
      </c>
      <c r="Y6" s="179"/>
      <c r="Z6" s="262"/>
      <c r="AA6" s="44" t="s">
        <v>185</v>
      </c>
      <c r="AB6" s="116">
        <v>1</v>
      </c>
      <c r="AC6" s="116">
        <v>1</v>
      </c>
      <c r="AD6" s="116" t="s">
        <v>256</v>
      </c>
      <c r="AE6" s="8"/>
      <c r="AF6" s="10"/>
    </row>
    <row r="7" spans="1:32" s="9" customFormat="1" ht="16.2">
      <c r="A7" s="211"/>
      <c r="B7" s="245"/>
      <c r="C7" s="51"/>
      <c r="D7" s="116"/>
      <c r="E7" s="116"/>
      <c r="F7" s="116"/>
      <c r="G7" s="42"/>
      <c r="H7" s="263"/>
      <c r="I7" s="44"/>
      <c r="J7" s="116"/>
      <c r="K7" s="116"/>
      <c r="L7" s="116"/>
      <c r="M7" s="42"/>
      <c r="N7" s="258"/>
      <c r="O7" s="176" t="s">
        <v>204</v>
      </c>
      <c r="P7" s="116">
        <v>1</v>
      </c>
      <c r="Q7" s="116">
        <v>1</v>
      </c>
      <c r="R7" s="116" t="s">
        <v>249</v>
      </c>
      <c r="S7" s="177"/>
      <c r="T7" s="256"/>
      <c r="U7" s="178"/>
      <c r="V7" s="116"/>
      <c r="W7" s="116"/>
      <c r="X7" s="116"/>
      <c r="Y7" s="179"/>
      <c r="Z7" s="263"/>
      <c r="AA7" s="44"/>
      <c r="AB7" s="116"/>
      <c r="AC7" s="116"/>
      <c r="AD7" s="116"/>
      <c r="AE7" s="8"/>
      <c r="AF7" s="10"/>
    </row>
    <row r="8" spans="1:32" s="12" customFormat="1" ht="16.5" customHeight="1">
      <c r="A8" s="218" t="s">
        <v>34</v>
      </c>
      <c r="B8" s="243" t="str">
        <f>萬新葷菜單!D8</f>
        <v>蔥 爆 雞</v>
      </c>
      <c r="C8" s="51" t="s">
        <v>139</v>
      </c>
      <c r="D8" s="116">
        <v>120</v>
      </c>
      <c r="E8" s="182">
        <f>D8*370/1000</f>
        <v>44.4</v>
      </c>
      <c r="F8" s="116" t="s">
        <v>255</v>
      </c>
      <c r="G8" s="56"/>
      <c r="H8" s="246" t="str">
        <f>萬新葷菜單!D9</f>
        <v>鹽酥魚丁</v>
      </c>
      <c r="I8" s="44" t="s">
        <v>155</v>
      </c>
      <c r="J8" s="182">
        <v>120</v>
      </c>
      <c r="K8" s="182">
        <f t="shared" ref="K8:K9" si="3">J8*370/1000</f>
        <v>44.4</v>
      </c>
      <c r="L8" s="45" t="s">
        <v>251</v>
      </c>
      <c r="M8" s="53"/>
      <c r="N8" s="258"/>
      <c r="O8" s="176" t="s">
        <v>143</v>
      </c>
      <c r="P8" s="116">
        <v>10</v>
      </c>
      <c r="Q8" s="182">
        <f t="shared" ref="Q8:Q9" si="4">P8*370/1000</f>
        <v>3.7</v>
      </c>
      <c r="R8" s="116" t="s">
        <v>253</v>
      </c>
      <c r="S8" s="180"/>
      <c r="T8" s="254" t="str">
        <f>萬新葷菜單!D11</f>
        <v>黑胡椒雞丁</v>
      </c>
      <c r="U8" s="178" t="s">
        <v>184</v>
      </c>
      <c r="V8" s="116">
        <v>108</v>
      </c>
      <c r="W8" s="182">
        <f t="shared" ref="W8:W9" si="5">V8*370/1000</f>
        <v>39.96</v>
      </c>
      <c r="X8" s="116" t="s">
        <v>250</v>
      </c>
      <c r="Y8" s="179"/>
      <c r="Z8" s="240" t="str">
        <f>萬新葷菜單!D12</f>
        <v>田園鮮蔬豬柳</v>
      </c>
      <c r="AA8" s="44" t="s">
        <v>186</v>
      </c>
      <c r="AB8" s="116">
        <v>70</v>
      </c>
      <c r="AC8" s="182">
        <f t="shared" ref="AC8:AC11" si="6">AB8*370/1000</f>
        <v>25.9</v>
      </c>
      <c r="AD8" s="116" t="s">
        <v>255</v>
      </c>
      <c r="AE8" s="39"/>
    </row>
    <row r="9" spans="1:32" s="12" customFormat="1" ht="16.2">
      <c r="A9" s="210"/>
      <c r="B9" s="244"/>
      <c r="C9" s="51"/>
      <c r="D9" s="116"/>
      <c r="E9" s="116"/>
      <c r="F9" s="116"/>
      <c r="G9" s="56"/>
      <c r="H9" s="247"/>
      <c r="I9" s="44" t="s">
        <v>179</v>
      </c>
      <c r="J9" s="182">
        <v>30</v>
      </c>
      <c r="K9" s="182">
        <f t="shared" si="3"/>
        <v>11.1</v>
      </c>
      <c r="L9" s="45" t="s">
        <v>251</v>
      </c>
      <c r="M9" s="50"/>
      <c r="N9" s="258"/>
      <c r="O9" s="176" t="s">
        <v>156</v>
      </c>
      <c r="P9" s="116">
        <v>15</v>
      </c>
      <c r="Q9" s="182">
        <f t="shared" si="4"/>
        <v>5.55</v>
      </c>
      <c r="R9" s="116" t="s">
        <v>249</v>
      </c>
      <c r="S9" s="180"/>
      <c r="T9" s="255"/>
      <c r="U9" s="178" t="s">
        <v>156</v>
      </c>
      <c r="V9" s="116">
        <v>20</v>
      </c>
      <c r="W9" s="182">
        <f t="shared" si="5"/>
        <v>7.4</v>
      </c>
      <c r="X9" s="116" t="s">
        <v>249</v>
      </c>
      <c r="Y9" s="179"/>
      <c r="Z9" s="241"/>
      <c r="AA9" s="44" t="s">
        <v>187</v>
      </c>
      <c r="AB9" s="116">
        <v>35</v>
      </c>
      <c r="AC9" s="182">
        <f t="shared" si="6"/>
        <v>12.95</v>
      </c>
      <c r="AD9" s="116" t="s">
        <v>264</v>
      </c>
      <c r="AE9" s="39"/>
    </row>
    <row r="10" spans="1:32" s="12" customFormat="1" ht="16.2">
      <c r="A10" s="210"/>
      <c r="B10" s="244"/>
      <c r="C10" s="51"/>
      <c r="D10" s="116"/>
      <c r="E10" s="116"/>
      <c r="F10" s="116"/>
      <c r="G10" s="56"/>
      <c r="H10" s="247"/>
      <c r="I10" s="44"/>
      <c r="J10" s="116"/>
      <c r="K10" s="116"/>
      <c r="L10" s="116"/>
      <c r="M10" s="50"/>
      <c r="N10" s="258"/>
      <c r="O10" s="176"/>
      <c r="P10" s="116"/>
      <c r="Q10" s="116"/>
      <c r="R10" s="116"/>
      <c r="S10" s="180"/>
      <c r="T10" s="255"/>
      <c r="U10" s="178"/>
      <c r="V10" s="116"/>
      <c r="W10" s="116"/>
      <c r="X10" s="116"/>
      <c r="Y10" s="179"/>
      <c r="Z10" s="241"/>
      <c r="AA10" s="44" t="s">
        <v>183</v>
      </c>
      <c r="AB10" s="116">
        <v>20</v>
      </c>
      <c r="AC10" s="182">
        <f t="shared" si="6"/>
        <v>7.4</v>
      </c>
      <c r="AD10" s="116" t="s">
        <v>249</v>
      </c>
      <c r="AE10" s="39"/>
    </row>
    <row r="11" spans="1:32" s="12" customFormat="1" ht="16.2">
      <c r="A11" s="210"/>
      <c r="B11" s="244"/>
      <c r="C11" s="51"/>
      <c r="D11" s="116"/>
      <c r="E11" s="116"/>
      <c r="F11" s="116"/>
      <c r="G11" s="56"/>
      <c r="H11" s="247"/>
      <c r="I11" s="44"/>
      <c r="J11" s="116"/>
      <c r="K11" s="116"/>
      <c r="L11" s="116"/>
      <c r="M11" s="50"/>
      <c r="N11" s="258"/>
      <c r="O11" s="176"/>
      <c r="P11" s="116"/>
      <c r="Q11" s="116"/>
      <c r="R11" s="116"/>
      <c r="S11" s="181"/>
      <c r="T11" s="255"/>
      <c r="U11" s="178"/>
      <c r="V11" s="116"/>
      <c r="W11" s="116"/>
      <c r="X11" s="116"/>
      <c r="Y11" s="179"/>
      <c r="Z11" s="241"/>
      <c r="AA11" s="44" t="s">
        <v>146</v>
      </c>
      <c r="AB11" s="116">
        <v>10</v>
      </c>
      <c r="AC11" s="182">
        <f t="shared" si="6"/>
        <v>3.7</v>
      </c>
      <c r="AD11" s="116" t="s">
        <v>251</v>
      </c>
      <c r="AE11" s="39"/>
      <c r="AF11" s="13"/>
    </row>
    <row r="12" spans="1:32" s="12" customFormat="1" ht="16.2">
      <c r="A12" s="210"/>
      <c r="B12" s="244"/>
      <c r="C12" s="51"/>
      <c r="D12" s="116"/>
      <c r="E12" s="116"/>
      <c r="F12" s="116"/>
      <c r="G12" s="57"/>
      <c r="H12" s="247"/>
      <c r="I12" s="44"/>
      <c r="J12" s="116"/>
      <c r="K12" s="116"/>
      <c r="L12" s="116"/>
      <c r="M12" s="50"/>
      <c r="N12" s="258"/>
      <c r="O12" s="176"/>
      <c r="P12" s="116"/>
      <c r="Q12" s="116"/>
      <c r="R12" s="116"/>
      <c r="S12" s="181"/>
      <c r="T12" s="255"/>
      <c r="U12" s="178"/>
      <c r="V12" s="116"/>
      <c r="W12" s="116"/>
      <c r="X12" s="116"/>
      <c r="Y12" s="179"/>
      <c r="Z12" s="241"/>
      <c r="AA12" s="44"/>
      <c r="AB12" s="116"/>
      <c r="AC12" s="116"/>
      <c r="AD12" s="116"/>
      <c r="AE12" s="39"/>
    </row>
    <row r="13" spans="1:32" s="12" customFormat="1" ht="15.75" customHeight="1">
      <c r="A13" s="210"/>
      <c r="B13" s="244"/>
      <c r="C13" s="51"/>
      <c r="D13" s="116"/>
      <c r="E13" s="116"/>
      <c r="F13" s="116"/>
      <c r="G13" s="57"/>
      <c r="H13" s="247"/>
      <c r="I13" s="44"/>
      <c r="J13" s="116"/>
      <c r="K13" s="116"/>
      <c r="L13" s="116"/>
      <c r="M13" s="50"/>
      <c r="N13" s="258"/>
      <c r="O13" s="176"/>
      <c r="P13" s="116"/>
      <c r="Q13" s="116"/>
      <c r="R13" s="116"/>
      <c r="S13" s="181"/>
      <c r="T13" s="255"/>
      <c r="U13" s="178"/>
      <c r="V13" s="116"/>
      <c r="W13" s="116"/>
      <c r="X13" s="116"/>
      <c r="Y13" s="179"/>
      <c r="Z13" s="241"/>
      <c r="AA13" s="44"/>
      <c r="AB13" s="116"/>
      <c r="AC13" s="116"/>
      <c r="AD13" s="116"/>
      <c r="AE13" s="39"/>
    </row>
    <row r="14" spans="1:32" s="12" customFormat="1" ht="16.2">
      <c r="A14" s="211"/>
      <c r="B14" s="245"/>
      <c r="C14" s="51"/>
      <c r="D14" s="116"/>
      <c r="E14" s="116"/>
      <c r="F14" s="116"/>
      <c r="G14" s="57"/>
      <c r="H14" s="248"/>
      <c r="I14" s="44"/>
      <c r="J14" s="116"/>
      <c r="K14" s="116"/>
      <c r="L14" s="116"/>
      <c r="M14" s="50"/>
      <c r="N14" s="259"/>
      <c r="O14" s="176"/>
      <c r="P14" s="116"/>
      <c r="Q14" s="116"/>
      <c r="R14" s="116"/>
      <c r="S14" s="181"/>
      <c r="T14" s="256"/>
      <c r="U14" s="178"/>
      <c r="V14" s="116"/>
      <c r="W14" s="116"/>
      <c r="X14" s="116"/>
      <c r="Y14" s="179"/>
      <c r="Z14" s="242"/>
      <c r="AA14" s="44"/>
      <c r="AB14" s="116"/>
      <c r="AC14" s="116"/>
      <c r="AD14" s="116"/>
      <c r="AE14" s="39"/>
    </row>
    <row r="15" spans="1:32" s="12" customFormat="1" ht="15.75" customHeight="1">
      <c r="A15" s="209" t="s">
        <v>31</v>
      </c>
      <c r="B15" s="243" t="str">
        <f>萬新葷菜單!E8</f>
        <v>小黃瓜甜不辣</v>
      </c>
      <c r="C15" s="51" t="s">
        <v>137</v>
      </c>
      <c r="D15" s="116">
        <v>60</v>
      </c>
      <c r="E15" s="182">
        <f>D15*370/1000</f>
        <v>22.2</v>
      </c>
      <c r="F15" s="116" t="s">
        <v>251</v>
      </c>
      <c r="G15" s="57"/>
      <c r="H15" s="246" t="str">
        <f>萬新葷菜單!E9</f>
        <v>沙嗲豆包</v>
      </c>
      <c r="I15" s="44" t="s">
        <v>289</v>
      </c>
      <c r="J15" s="116">
        <v>45</v>
      </c>
      <c r="K15" s="182">
        <f>J15*370/1000</f>
        <v>16.649999999999999</v>
      </c>
      <c r="L15" s="116" t="s">
        <v>249</v>
      </c>
      <c r="M15" s="50"/>
      <c r="N15" s="264" t="s">
        <v>281</v>
      </c>
      <c r="O15" s="44" t="s">
        <v>182</v>
      </c>
      <c r="P15" s="116">
        <v>100</v>
      </c>
      <c r="Q15" s="182">
        <f>P15*370/1000</f>
        <v>37</v>
      </c>
      <c r="R15" s="116" t="s">
        <v>250</v>
      </c>
      <c r="S15" s="50"/>
      <c r="T15" s="205" t="str">
        <f>萬新葷菜單!E11</f>
        <v>沙茶冬粉</v>
      </c>
      <c r="U15" s="65" t="s">
        <v>222</v>
      </c>
      <c r="V15" s="116">
        <v>14</v>
      </c>
      <c r="W15" s="182">
        <f t="shared" ref="W15:W16" si="7">V15*370/1000</f>
        <v>5.18</v>
      </c>
      <c r="X15" s="116" t="s">
        <v>249</v>
      </c>
      <c r="Y15" s="84"/>
      <c r="Z15" s="240" t="str">
        <f>萬新葷菜單!E12</f>
        <v>茄汁豆腐</v>
      </c>
      <c r="AA15" s="44" t="s">
        <v>188</v>
      </c>
      <c r="AB15" s="116">
        <v>70</v>
      </c>
      <c r="AC15" s="182">
        <f t="shared" ref="AC15:AC16" si="8">AB15*370/1000</f>
        <v>25.9</v>
      </c>
      <c r="AD15" s="116" t="s">
        <v>256</v>
      </c>
      <c r="AE15" s="39"/>
    </row>
    <row r="16" spans="1:32" s="12" customFormat="1" ht="16.5" customHeight="1">
      <c r="A16" s="210"/>
      <c r="B16" s="244"/>
      <c r="C16" s="51" t="s">
        <v>175</v>
      </c>
      <c r="D16" s="116">
        <v>40</v>
      </c>
      <c r="E16" s="182">
        <f>D16*370/1000</f>
        <v>14.8</v>
      </c>
      <c r="F16" s="116" t="s">
        <v>261</v>
      </c>
      <c r="G16" s="58"/>
      <c r="H16" s="247"/>
      <c r="I16" s="44"/>
      <c r="J16" s="116"/>
      <c r="K16" s="116"/>
      <c r="L16" s="116"/>
      <c r="M16" s="50"/>
      <c r="N16" s="252"/>
      <c r="O16" s="44"/>
      <c r="P16" s="116"/>
      <c r="Q16" s="116"/>
      <c r="R16" s="116"/>
      <c r="S16" s="50"/>
      <c r="T16" s="206"/>
      <c r="U16" s="65" t="s">
        <v>154</v>
      </c>
      <c r="V16" s="116">
        <v>18</v>
      </c>
      <c r="W16" s="182">
        <f t="shared" si="7"/>
        <v>6.66</v>
      </c>
      <c r="X16" s="116" t="s">
        <v>250</v>
      </c>
      <c r="Y16" s="84"/>
      <c r="Z16" s="241"/>
      <c r="AA16" s="44" t="s">
        <v>189</v>
      </c>
      <c r="AB16" s="116">
        <v>10</v>
      </c>
      <c r="AC16" s="182">
        <f t="shared" si="8"/>
        <v>3.7</v>
      </c>
      <c r="AD16" s="116" t="s">
        <v>266</v>
      </c>
      <c r="AE16" s="40"/>
    </row>
    <row r="17" spans="1:31" s="12" customFormat="1" ht="16.2">
      <c r="A17" s="210"/>
      <c r="B17" s="244"/>
      <c r="C17" s="51" t="s">
        <v>143</v>
      </c>
      <c r="D17" s="116">
        <v>15</v>
      </c>
      <c r="E17" s="182">
        <f>D17*370/1000</f>
        <v>5.55</v>
      </c>
      <c r="F17" s="116" t="s">
        <v>262</v>
      </c>
      <c r="G17" s="59"/>
      <c r="H17" s="247"/>
      <c r="I17" s="44"/>
      <c r="J17" s="116"/>
      <c r="K17" s="116"/>
      <c r="L17" s="116"/>
      <c r="M17" s="50"/>
      <c r="N17" s="252"/>
      <c r="O17" s="44"/>
      <c r="P17" s="116"/>
      <c r="Q17" s="116"/>
      <c r="R17" s="116"/>
      <c r="S17" s="50"/>
      <c r="T17" s="206"/>
      <c r="U17" s="65" t="s">
        <v>204</v>
      </c>
      <c r="V17" s="116">
        <v>1</v>
      </c>
      <c r="W17" s="116">
        <v>1</v>
      </c>
      <c r="X17" s="116" t="s">
        <v>249</v>
      </c>
      <c r="Y17" s="84"/>
      <c r="Z17" s="241"/>
      <c r="AA17" s="44"/>
      <c r="AB17" s="116"/>
      <c r="AC17" s="116"/>
      <c r="AD17" s="116"/>
      <c r="AE17" s="40"/>
    </row>
    <row r="18" spans="1:31" s="12" customFormat="1" ht="16.2">
      <c r="A18" s="210"/>
      <c r="B18" s="244"/>
      <c r="C18" s="51"/>
      <c r="D18" s="116"/>
      <c r="E18" s="116"/>
      <c r="F18" s="116"/>
      <c r="G18" s="57"/>
      <c r="H18" s="247"/>
      <c r="I18" s="44"/>
      <c r="J18" s="116"/>
      <c r="K18" s="116"/>
      <c r="L18" s="116"/>
      <c r="M18" s="50"/>
      <c r="N18" s="252"/>
      <c r="O18" s="44"/>
      <c r="P18" s="116"/>
      <c r="Q18" s="116"/>
      <c r="R18" s="116"/>
      <c r="S18" s="50"/>
      <c r="T18" s="206"/>
      <c r="U18" s="65" t="s">
        <v>143</v>
      </c>
      <c r="V18" s="116">
        <v>5</v>
      </c>
      <c r="W18" s="182">
        <f t="shared" ref="W18:W19" si="9">V18*370/1000</f>
        <v>1.85</v>
      </c>
      <c r="X18" s="116" t="s">
        <v>253</v>
      </c>
      <c r="Y18" s="84"/>
      <c r="Z18" s="241"/>
      <c r="AA18" s="44"/>
      <c r="AB18" s="116"/>
      <c r="AC18" s="116"/>
      <c r="AD18" s="116"/>
      <c r="AE18" s="40"/>
    </row>
    <row r="19" spans="1:31" s="12" customFormat="1" ht="16.2">
      <c r="A19" s="210"/>
      <c r="B19" s="244"/>
      <c r="C19" s="51"/>
      <c r="D19" s="116"/>
      <c r="E19" s="116"/>
      <c r="F19" s="116"/>
      <c r="G19" s="57"/>
      <c r="H19" s="247"/>
      <c r="I19" s="44"/>
      <c r="J19" s="116"/>
      <c r="K19" s="116"/>
      <c r="L19" s="116"/>
      <c r="M19" s="50"/>
      <c r="N19" s="252" t="s">
        <v>78</v>
      </c>
      <c r="O19" s="44" t="s">
        <v>183</v>
      </c>
      <c r="P19" s="78">
        <v>120</v>
      </c>
      <c r="Q19" s="182">
        <f>P19*370/1000</f>
        <v>44.4</v>
      </c>
      <c r="R19" s="116" t="s">
        <v>249</v>
      </c>
      <c r="S19" s="50"/>
      <c r="T19" s="206"/>
      <c r="U19" s="65" t="s">
        <v>199</v>
      </c>
      <c r="V19" s="116">
        <v>10</v>
      </c>
      <c r="W19" s="182">
        <f t="shared" si="9"/>
        <v>3.7</v>
      </c>
      <c r="X19" s="116" t="s">
        <v>253</v>
      </c>
      <c r="Y19" s="84"/>
      <c r="Z19" s="241"/>
      <c r="AA19" s="44"/>
      <c r="AB19" s="116"/>
      <c r="AC19" s="116"/>
      <c r="AD19" s="116"/>
      <c r="AE19" s="40"/>
    </row>
    <row r="20" spans="1:31" s="12" customFormat="1" ht="16.2">
      <c r="A20" s="211"/>
      <c r="B20" s="245"/>
      <c r="C20" s="51"/>
      <c r="D20" s="116"/>
      <c r="E20" s="116"/>
      <c r="F20" s="116"/>
      <c r="G20" s="57"/>
      <c r="H20" s="248"/>
      <c r="I20" s="44"/>
      <c r="J20" s="116"/>
      <c r="K20" s="116"/>
      <c r="L20" s="116"/>
      <c r="M20" s="50"/>
      <c r="N20" s="252"/>
      <c r="O20" s="44"/>
      <c r="P20" s="116"/>
      <c r="Q20" s="116"/>
      <c r="R20" s="116"/>
      <c r="S20" s="50"/>
      <c r="T20" s="206"/>
      <c r="U20" s="65"/>
      <c r="V20" s="116"/>
      <c r="W20" s="116"/>
      <c r="X20" s="116"/>
      <c r="Y20" s="84"/>
      <c r="Z20" s="242"/>
      <c r="AA20" s="44"/>
      <c r="AB20" s="116"/>
      <c r="AC20" s="116"/>
      <c r="AD20" s="116"/>
      <c r="AE20" s="40"/>
    </row>
    <row r="21" spans="1:31" s="12" customFormat="1" ht="16.5" customHeight="1">
      <c r="A21" s="209" t="s">
        <v>32</v>
      </c>
      <c r="B21" s="243" t="str">
        <f>萬新葷菜單!F8</f>
        <v>炒大陸妹</v>
      </c>
      <c r="C21" s="51" t="s">
        <v>176</v>
      </c>
      <c r="D21" s="78">
        <v>100</v>
      </c>
      <c r="E21" s="182">
        <f>D21*370/1000</f>
        <v>37</v>
      </c>
      <c r="F21" s="116" t="s">
        <v>251</v>
      </c>
      <c r="G21" s="57"/>
      <c r="H21" s="246" t="str">
        <f>萬新葷菜單!F9</f>
        <v>炒 油 菜</v>
      </c>
      <c r="I21" s="44" t="s">
        <v>180</v>
      </c>
      <c r="J21" s="78">
        <v>100</v>
      </c>
      <c r="K21" s="182">
        <f>J21*370/1000</f>
        <v>37</v>
      </c>
      <c r="L21" s="116" t="s">
        <v>253</v>
      </c>
      <c r="M21" s="50"/>
      <c r="N21" s="252"/>
      <c r="O21" s="44"/>
      <c r="P21" s="116"/>
      <c r="Q21" s="116"/>
      <c r="R21" s="116"/>
      <c r="S21" s="50"/>
      <c r="T21" s="291" t="str">
        <f>萬新葷菜單!F11</f>
        <v>有機蔬菜</v>
      </c>
      <c r="U21" s="292" t="s">
        <v>54</v>
      </c>
      <c r="V21" s="78">
        <v>100</v>
      </c>
      <c r="W21" s="182">
        <f>V21*370/1000</f>
        <v>37</v>
      </c>
      <c r="X21" s="54" t="s">
        <v>54</v>
      </c>
      <c r="Y21" s="84"/>
      <c r="Z21" s="240" t="str">
        <f>萬新葷菜單!F12</f>
        <v>炒小白菜</v>
      </c>
      <c r="AA21" s="44" t="s">
        <v>190</v>
      </c>
      <c r="AB21" s="78">
        <v>100</v>
      </c>
      <c r="AC21" s="182">
        <f>AB21*370/1000</f>
        <v>37</v>
      </c>
      <c r="AD21" s="116" t="s">
        <v>251</v>
      </c>
      <c r="AE21" s="40"/>
    </row>
    <row r="22" spans="1:31" s="12" customFormat="1" ht="16.5" customHeight="1">
      <c r="A22" s="210"/>
      <c r="B22" s="244"/>
      <c r="C22" s="51"/>
      <c r="D22" s="116"/>
      <c r="E22" s="116"/>
      <c r="F22" s="116"/>
      <c r="G22" s="56"/>
      <c r="H22" s="247"/>
      <c r="I22" s="44"/>
      <c r="J22" s="116"/>
      <c r="K22" s="116"/>
      <c r="L22" s="116"/>
      <c r="M22" s="50"/>
      <c r="N22" s="252"/>
      <c r="O22" s="44"/>
      <c r="P22" s="116"/>
      <c r="Q22" s="116"/>
      <c r="R22" s="116"/>
      <c r="S22" s="50"/>
      <c r="T22" s="291"/>
      <c r="U22" s="168"/>
      <c r="V22" s="116"/>
      <c r="W22" s="116"/>
      <c r="X22" s="116"/>
      <c r="Y22" s="84"/>
      <c r="Z22" s="241"/>
      <c r="AA22" s="44"/>
      <c r="AB22" s="116"/>
      <c r="AC22" s="116"/>
      <c r="AD22" s="116"/>
      <c r="AE22" s="40"/>
    </row>
    <row r="23" spans="1:31" s="12" customFormat="1" ht="16.5" customHeight="1">
      <c r="A23" s="210"/>
      <c r="B23" s="244"/>
      <c r="C23" s="51"/>
      <c r="D23" s="116"/>
      <c r="E23" s="116"/>
      <c r="F23" s="116"/>
      <c r="G23" s="56"/>
      <c r="H23" s="247"/>
      <c r="I23" s="44"/>
      <c r="J23" s="116"/>
      <c r="K23" s="116"/>
      <c r="L23" s="116"/>
      <c r="M23" s="50"/>
      <c r="N23" s="251" t="s">
        <v>79</v>
      </c>
      <c r="O23" s="44" t="s">
        <v>142</v>
      </c>
      <c r="P23" s="116">
        <v>40</v>
      </c>
      <c r="Q23" s="182">
        <f t="shared" ref="Q23:Q25" si="10">P23*370/1000</f>
        <v>14.8</v>
      </c>
      <c r="R23" s="166" t="s">
        <v>252</v>
      </c>
      <c r="S23" s="50"/>
      <c r="T23" s="291"/>
      <c r="U23" s="168"/>
      <c r="V23" s="116"/>
      <c r="W23" s="116"/>
      <c r="X23" s="116"/>
      <c r="Y23" s="84"/>
      <c r="Z23" s="241"/>
      <c r="AA23" s="44"/>
      <c r="AB23" s="116"/>
      <c r="AC23" s="116"/>
      <c r="AD23" s="116"/>
      <c r="AE23" s="40"/>
    </row>
    <row r="24" spans="1:31" s="12" customFormat="1" ht="16.2">
      <c r="A24" s="211"/>
      <c r="B24" s="245"/>
      <c r="C24" s="51"/>
      <c r="D24" s="116"/>
      <c r="E24" s="116"/>
      <c r="F24" s="116"/>
      <c r="G24" s="56"/>
      <c r="H24" s="248"/>
      <c r="I24" s="44"/>
      <c r="J24" s="116"/>
      <c r="K24" s="116"/>
      <c r="L24" s="116"/>
      <c r="M24" s="50"/>
      <c r="N24" s="251"/>
      <c r="O24" s="44" t="s">
        <v>143</v>
      </c>
      <c r="P24" s="116">
        <v>10</v>
      </c>
      <c r="Q24" s="182">
        <f t="shared" si="10"/>
        <v>3.7</v>
      </c>
      <c r="R24" s="116" t="s">
        <v>253</v>
      </c>
      <c r="S24" s="50"/>
      <c r="T24" s="253" t="s">
        <v>282</v>
      </c>
      <c r="U24" s="168" t="s">
        <v>149</v>
      </c>
      <c r="V24" s="116">
        <v>40</v>
      </c>
      <c r="W24" s="182">
        <f>V24*370/1000</f>
        <v>14.8</v>
      </c>
      <c r="X24" s="116" t="s">
        <v>249</v>
      </c>
      <c r="Y24" s="84"/>
      <c r="Z24" s="242"/>
      <c r="AA24" s="44"/>
      <c r="AB24" s="116"/>
      <c r="AC24" s="116"/>
      <c r="AD24" s="116"/>
      <c r="AE24" s="40"/>
    </row>
    <row r="25" spans="1:31" s="12" customFormat="1" ht="15.75" customHeight="1">
      <c r="A25" s="209" t="s">
        <v>33</v>
      </c>
      <c r="B25" s="243" t="str">
        <f>萬新葷菜單!G8</f>
        <v>紫 菜 湯</v>
      </c>
      <c r="C25" s="51" t="s">
        <v>177</v>
      </c>
      <c r="D25" s="116">
        <v>1</v>
      </c>
      <c r="E25" s="116">
        <v>1</v>
      </c>
      <c r="F25" s="116" t="s">
        <v>256</v>
      </c>
      <c r="G25" s="56"/>
      <c r="H25" s="246" t="str">
        <f>萬新葷菜單!G9</f>
        <v>薑絲黃瓜</v>
      </c>
      <c r="I25" s="44" t="s">
        <v>181</v>
      </c>
      <c r="J25" s="116">
        <v>70</v>
      </c>
      <c r="K25" s="182">
        <f>J25*370/1000</f>
        <v>25.9</v>
      </c>
      <c r="L25" s="116" t="s">
        <v>263</v>
      </c>
      <c r="M25" s="50"/>
      <c r="N25" s="251"/>
      <c r="O25" s="44" t="s">
        <v>156</v>
      </c>
      <c r="P25" s="116">
        <v>15</v>
      </c>
      <c r="Q25" s="182">
        <f t="shared" si="10"/>
        <v>5.55</v>
      </c>
      <c r="R25" s="116" t="s">
        <v>249</v>
      </c>
      <c r="S25" s="50"/>
      <c r="T25" s="253"/>
      <c r="U25" s="168" t="s">
        <v>283</v>
      </c>
      <c r="V25" s="116">
        <v>1</v>
      </c>
      <c r="W25" s="116">
        <v>1</v>
      </c>
      <c r="X25" s="116" t="s">
        <v>249</v>
      </c>
      <c r="Y25" s="84"/>
      <c r="Z25" s="240" t="str">
        <f>萬新葷菜單!G12</f>
        <v>紅豆銀耳甜湯</v>
      </c>
      <c r="AA25" s="44" t="s">
        <v>191</v>
      </c>
      <c r="AB25" s="116">
        <v>8</v>
      </c>
      <c r="AC25" s="182">
        <f>AB25*370/1000</f>
        <v>2.96</v>
      </c>
      <c r="AD25" s="116" t="s">
        <v>261</v>
      </c>
      <c r="AE25" s="40"/>
    </row>
    <row r="26" spans="1:31" s="12" customFormat="1" ht="16.2">
      <c r="A26" s="210"/>
      <c r="B26" s="244"/>
      <c r="C26" s="51"/>
      <c r="D26" s="116"/>
      <c r="E26" s="116"/>
      <c r="F26" s="116"/>
      <c r="G26" s="57"/>
      <c r="H26" s="247"/>
      <c r="I26" s="44"/>
      <c r="J26" s="116"/>
      <c r="K26" s="116"/>
      <c r="L26" s="116"/>
      <c r="M26" s="50"/>
      <c r="N26" s="251"/>
      <c r="O26" s="52"/>
      <c r="P26" s="116"/>
      <c r="Q26" s="116"/>
      <c r="R26" s="116"/>
      <c r="S26" s="50"/>
      <c r="T26" s="253"/>
      <c r="U26" s="168"/>
      <c r="V26" s="116"/>
      <c r="W26" s="116"/>
      <c r="X26" s="116"/>
      <c r="Y26" s="84"/>
      <c r="Z26" s="241"/>
      <c r="AA26" s="44" t="s">
        <v>192</v>
      </c>
      <c r="AB26" s="116">
        <v>1</v>
      </c>
      <c r="AC26" s="116">
        <v>1</v>
      </c>
      <c r="AD26" s="116" t="s">
        <v>256</v>
      </c>
      <c r="AE26" s="40"/>
    </row>
    <row r="27" spans="1:31" s="12" customFormat="1" ht="16.2">
      <c r="A27" s="211"/>
      <c r="B27" s="249"/>
      <c r="C27" s="51"/>
      <c r="D27" s="116"/>
      <c r="E27" s="116"/>
      <c r="F27" s="116"/>
      <c r="G27" s="56"/>
      <c r="H27" s="250"/>
      <c r="I27" s="44"/>
      <c r="J27" s="116"/>
      <c r="K27" s="116"/>
      <c r="L27" s="116"/>
      <c r="M27" s="50"/>
      <c r="N27" s="251"/>
      <c r="O27" s="52"/>
      <c r="P27" s="116"/>
      <c r="Q27" s="116"/>
      <c r="R27" s="116"/>
      <c r="S27" s="50"/>
      <c r="T27" s="253"/>
      <c r="U27" s="168"/>
      <c r="V27" s="116"/>
      <c r="W27" s="116"/>
      <c r="X27" s="116"/>
      <c r="Y27" s="84"/>
      <c r="Z27" s="242"/>
      <c r="AA27" s="44" t="s">
        <v>193</v>
      </c>
      <c r="AB27" s="116">
        <v>1</v>
      </c>
      <c r="AC27" s="116">
        <v>1</v>
      </c>
      <c r="AD27" s="116" t="s">
        <v>249</v>
      </c>
      <c r="AE27" s="40"/>
    </row>
    <row r="28" spans="1:31" s="17" customFormat="1" ht="18" customHeight="1">
      <c r="A28" s="27" t="s">
        <v>19</v>
      </c>
      <c r="B28" s="27"/>
      <c r="C28" s="14"/>
      <c r="D28" s="14"/>
      <c r="E28" s="15"/>
      <c r="F28" s="14"/>
      <c r="G28" s="28"/>
      <c r="H28" s="70" t="s">
        <v>19</v>
      </c>
      <c r="I28" s="71" t="s">
        <v>19</v>
      </c>
      <c r="J28" s="71"/>
      <c r="K28" s="72"/>
      <c r="L28" s="73"/>
      <c r="M28" s="74"/>
      <c r="N28" s="70"/>
      <c r="O28" s="73"/>
      <c r="P28" s="71"/>
      <c r="Q28" s="72"/>
      <c r="R28" s="73"/>
      <c r="S28" s="74"/>
      <c r="T28" s="75" t="s">
        <v>19</v>
      </c>
      <c r="U28" s="71" t="s">
        <v>19</v>
      </c>
      <c r="V28" s="71"/>
      <c r="W28" s="72"/>
      <c r="X28" s="73"/>
      <c r="Y28" s="76"/>
      <c r="Z28" s="70"/>
      <c r="AA28" s="73"/>
      <c r="AB28" s="71"/>
      <c r="AC28" s="77"/>
      <c r="AD28" s="73"/>
      <c r="AE28" s="16"/>
    </row>
    <row r="29" spans="1:31" s="17" customFormat="1" ht="18" customHeight="1">
      <c r="A29" s="28" t="s">
        <v>50</v>
      </c>
      <c r="B29" s="28"/>
      <c r="C29" s="14"/>
      <c r="D29" s="14"/>
      <c r="E29" s="15"/>
      <c r="F29" s="14"/>
      <c r="G29" s="28"/>
      <c r="H29" s="70"/>
      <c r="I29" s="73"/>
      <c r="J29" s="71"/>
      <c r="K29" s="72"/>
      <c r="L29" s="73"/>
      <c r="M29" s="74"/>
      <c r="N29" s="70"/>
      <c r="O29" s="73"/>
      <c r="P29" s="71"/>
      <c r="Q29" s="72"/>
      <c r="R29" s="73"/>
      <c r="S29" s="74"/>
      <c r="T29" s="75"/>
      <c r="U29" s="73"/>
      <c r="V29" s="71"/>
      <c r="W29" s="72"/>
      <c r="X29" s="73"/>
      <c r="Y29" s="76"/>
      <c r="Z29" s="70"/>
      <c r="AA29" s="73"/>
      <c r="AB29" s="71"/>
      <c r="AC29" s="77"/>
      <c r="AD29" s="73"/>
      <c r="AE29" s="16"/>
    </row>
    <row r="30" spans="1:31" s="17" customFormat="1" ht="19.95" customHeight="1">
      <c r="A30" s="208" t="s">
        <v>18</v>
      </c>
      <c r="B30" s="216" t="s">
        <v>51</v>
      </c>
      <c r="C30" s="192"/>
      <c r="D30" s="192"/>
      <c r="E30" s="192"/>
      <c r="F30" s="193"/>
      <c r="G30" s="80">
        <v>5.5</v>
      </c>
      <c r="H30" s="216" t="s">
        <v>51</v>
      </c>
      <c r="I30" s="192"/>
      <c r="J30" s="192"/>
      <c r="K30" s="192"/>
      <c r="L30" s="193"/>
      <c r="M30" s="290">
        <v>5.8</v>
      </c>
      <c r="N30" s="216" t="s">
        <v>51</v>
      </c>
      <c r="O30" s="192"/>
      <c r="P30" s="192"/>
      <c r="Q30" s="192"/>
      <c r="R30" s="193"/>
      <c r="S30" s="80">
        <v>6</v>
      </c>
      <c r="T30" s="192" t="s">
        <v>51</v>
      </c>
      <c r="U30" s="192"/>
      <c r="V30" s="192"/>
      <c r="W30" s="192"/>
      <c r="X30" s="193"/>
      <c r="Y30" s="80">
        <v>6.4</v>
      </c>
      <c r="Z30" s="216" t="s">
        <v>51</v>
      </c>
      <c r="AA30" s="192"/>
      <c r="AB30" s="192"/>
      <c r="AC30" s="192"/>
      <c r="AD30" s="193"/>
      <c r="AE30" s="85">
        <v>5.8</v>
      </c>
    </row>
    <row r="31" spans="1:31" s="17" customFormat="1" ht="19.95" customHeight="1">
      <c r="A31" s="208"/>
      <c r="B31" s="194" t="s">
        <v>17</v>
      </c>
      <c r="C31" s="192"/>
      <c r="D31" s="192"/>
      <c r="E31" s="192"/>
      <c r="F31" s="193"/>
      <c r="G31" s="80">
        <v>3</v>
      </c>
      <c r="H31" s="194" t="s">
        <v>17</v>
      </c>
      <c r="I31" s="192"/>
      <c r="J31" s="192"/>
      <c r="K31" s="192"/>
      <c r="L31" s="193"/>
      <c r="M31" s="80">
        <v>3</v>
      </c>
      <c r="N31" s="194" t="s">
        <v>17</v>
      </c>
      <c r="O31" s="192"/>
      <c r="P31" s="192"/>
      <c r="Q31" s="192"/>
      <c r="R31" s="193"/>
      <c r="S31" s="80">
        <v>3</v>
      </c>
      <c r="T31" s="192" t="s">
        <v>17</v>
      </c>
      <c r="U31" s="192"/>
      <c r="V31" s="192"/>
      <c r="W31" s="192"/>
      <c r="X31" s="193"/>
      <c r="Y31" s="80">
        <v>3</v>
      </c>
      <c r="Z31" s="194" t="s">
        <v>17</v>
      </c>
      <c r="AA31" s="192"/>
      <c r="AB31" s="192"/>
      <c r="AC31" s="192"/>
      <c r="AD31" s="193"/>
      <c r="AE31" s="85">
        <v>3</v>
      </c>
    </row>
    <row r="32" spans="1:31" s="17" customFormat="1" ht="19.95" customHeight="1">
      <c r="A32" s="208"/>
      <c r="B32" s="194" t="s">
        <v>16</v>
      </c>
      <c r="C32" s="192"/>
      <c r="D32" s="192"/>
      <c r="E32" s="192"/>
      <c r="F32" s="193"/>
      <c r="G32" s="80">
        <v>1.8</v>
      </c>
      <c r="H32" s="194" t="s">
        <v>16</v>
      </c>
      <c r="I32" s="192"/>
      <c r="J32" s="192"/>
      <c r="K32" s="192"/>
      <c r="L32" s="193"/>
      <c r="M32" s="80">
        <v>1.7</v>
      </c>
      <c r="N32" s="194" t="s">
        <v>16</v>
      </c>
      <c r="O32" s="192"/>
      <c r="P32" s="192"/>
      <c r="Q32" s="192"/>
      <c r="R32" s="193"/>
      <c r="S32" s="80">
        <v>1.7</v>
      </c>
      <c r="T32" s="192" t="s">
        <v>16</v>
      </c>
      <c r="U32" s="192"/>
      <c r="V32" s="192"/>
      <c r="W32" s="192"/>
      <c r="X32" s="193"/>
      <c r="Y32" s="80">
        <v>1.8</v>
      </c>
      <c r="Z32" s="194" t="s">
        <v>16</v>
      </c>
      <c r="AA32" s="192"/>
      <c r="AB32" s="192"/>
      <c r="AC32" s="192"/>
      <c r="AD32" s="193"/>
      <c r="AE32" s="85">
        <v>1.7</v>
      </c>
    </row>
    <row r="33" spans="1:41" s="17" customFormat="1" ht="19.95" customHeight="1">
      <c r="A33" s="208"/>
      <c r="B33" s="194" t="s">
        <v>53</v>
      </c>
      <c r="C33" s="192"/>
      <c r="D33" s="192"/>
      <c r="E33" s="192"/>
      <c r="F33" s="193"/>
      <c r="G33" s="80">
        <v>0</v>
      </c>
      <c r="H33" s="194" t="s">
        <v>53</v>
      </c>
      <c r="I33" s="192"/>
      <c r="J33" s="192"/>
      <c r="K33" s="192"/>
      <c r="L33" s="193"/>
      <c r="M33" s="80">
        <v>0</v>
      </c>
      <c r="N33" s="194" t="s">
        <v>53</v>
      </c>
      <c r="O33" s="192"/>
      <c r="P33" s="192"/>
      <c r="Q33" s="192"/>
      <c r="R33" s="193"/>
      <c r="S33" s="80">
        <v>0</v>
      </c>
      <c r="T33" s="194" t="s">
        <v>53</v>
      </c>
      <c r="U33" s="192"/>
      <c r="V33" s="192"/>
      <c r="W33" s="192"/>
      <c r="X33" s="193"/>
      <c r="Y33" s="80">
        <v>0</v>
      </c>
      <c r="Z33" s="194" t="s">
        <v>53</v>
      </c>
      <c r="AA33" s="192"/>
      <c r="AB33" s="192"/>
      <c r="AC33" s="192"/>
      <c r="AD33" s="193"/>
      <c r="AE33" s="85">
        <v>0</v>
      </c>
    </row>
    <row r="34" spans="1:41" s="17" customFormat="1" ht="19.95" customHeight="1">
      <c r="A34" s="208"/>
      <c r="B34" s="194" t="s">
        <v>15</v>
      </c>
      <c r="C34" s="192"/>
      <c r="D34" s="192"/>
      <c r="E34" s="192"/>
      <c r="F34" s="193"/>
      <c r="G34" s="80">
        <v>0</v>
      </c>
      <c r="H34" s="194" t="s">
        <v>15</v>
      </c>
      <c r="I34" s="192"/>
      <c r="J34" s="192"/>
      <c r="K34" s="192"/>
      <c r="L34" s="193"/>
      <c r="M34" s="80">
        <v>1</v>
      </c>
      <c r="N34" s="194" t="s">
        <v>15</v>
      </c>
      <c r="O34" s="192"/>
      <c r="P34" s="192"/>
      <c r="Q34" s="192"/>
      <c r="R34" s="193"/>
      <c r="S34" s="80">
        <v>0</v>
      </c>
      <c r="T34" s="192" t="s">
        <v>15</v>
      </c>
      <c r="U34" s="192"/>
      <c r="V34" s="192"/>
      <c r="W34" s="192"/>
      <c r="X34" s="193"/>
      <c r="Y34" s="80">
        <v>1</v>
      </c>
      <c r="Z34" s="194" t="s">
        <v>15</v>
      </c>
      <c r="AA34" s="192"/>
      <c r="AB34" s="192"/>
      <c r="AC34" s="192"/>
      <c r="AD34" s="193"/>
      <c r="AE34" s="85">
        <v>0</v>
      </c>
    </row>
    <row r="35" spans="1:41" s="17" customFormat="1" ht="19.95" customHeight="1">
      <c r="A35" s="208"/>
      <c r="B35" s="194" t="s">
        <v>52</v>
      </c>
      <c r="C35" s="192"/>
      <c r="D35" s="192"/>
      <c r="E35" s="192"/>
      <c r="F35" s="193"/>
      <c r="G35" s="80">
        <v>2.5</v>
      </c>
      <c r="H35" s="194" t="s">
        <v>52</v>
      </c>
      <c r="I35" s="192"/>
      <c r="J35" s="192"/>
      <c r="K35" s="192"/>
      <c r="L35" s="193"/>
      <c r="M35" s="80">
        <v>3.2</v>
      </c>
      <c r="N35" s="194" t="s">
        <v>52</v>
      </c>
      <c r="O35" s="192"/>
      <c r="P35" s="192"/>
      <c r="Q35" s="192"/>
      <c r="R35" s="193"/>
      <c r="S35" s="80">
        <v>2.5</v>
      </c>
      <c r="T35" s="194" t="s">
        <v>52</v>
      </c>
      <c r="U35" s="192"/>
      <c r="V35" s="192"/>
      <c r="W35" s="192"/>
      <c r="X35" s="193"/>
      <c r="Y35" s="80">
        <v>2.5</v>
      </c>
      <c r="Z35" s="194" t="s">
        <v>52</v>
      </c>
      <c r="AA35" s="192"/>
      <c r="AB35" s="192"/>
      <c r="AC35" s="192"/>
      <c r="AD35" s="193"/>
      <c r="AE35" s="85">
        <v>2.8</v>
      </c>
    </row>
    <row r="36" spans="1:41" s="17" customFormat="1" ht="19.5" customHeight="1">
      <c r="A36" s="208"/>
      <c r="B36" s="194" t="s">
        <v>14</v>
      </c>
      <c r="C36" s="192"/>
      <c r="D36" s="192"/>
      <c r="E36" s="192"/>
      <c r="F36" s="193"/>
      <c r="G36" s="81">
        <f>G30*68+G31*45+G32*25+G34*60+G35*75</f>
        <v>741.5</v>
      </c>
      <c r="H36" s="194" t="s">
        <v>14</v>
      </c>
      <c r="I36" s="192"/>
      <c r="J36" s="192"/>
      <c r="K36" s="192"/>
      <c r="L36" s="193"/>
      <c r="M36" s="81">
        <f>M30*68+M31*45+M32*25+M34*60+M35*75</f>
        <v>871.9</v>
      </c>
      <c r="N36" s="194" t="s">
        <v>14</v>
      </c>
      <c r="O36" s="192"/>
      <c r="P36" s="192"/>
      <c r="Q36" s="192"/>
      <c r="R36" s="193"/>
      <c r="S36" s="81">
        <f>S30*68+S31*45+S32*25+S34*60+S35*75</f>
        <v>773</v>
      </c>
      <c r="T36" s="192" t="s">
        <v>14</v>
      </c>
      <c r="U36" s="192"/>
      <c r="V36" s="192"/>
      <c r="W36" s="192"/>
      <c r="X36" s="193"/>
      <c r="Y36" s="81">
        <f>Y30*68+Y31*45+Y32*25+Y34*60+Y35*75</f>
        <v>862.7</v>
      </c>
      <c r="Z36" s="194" t="s">
        <v>14</v>
      </c>
      <c r="AA36" s="192"/>
      <c r="AB36" s="192"/>
      <c r="AC36" s="192"/>
      <c r="AD36" s="193"/>
      <c r="AE36" s="86">
        <f>AE30*68+AE31*45+AE32*25+AE34*60+AE35*75</f>
        <v>781.9</v>
      </c>
    </row>
    <row r="37" spans="1:41" s="17" customFormat="1" ht="26.25" customHeight="1">
      <c r="A37" s="20" t="s">
        <v>13</v>
      </c>
      <c r="B37" s="113"/>
      <c r="C37" s="21"/>
      <c r="D37" s="22"/>
      <c r="E37" s="23"/>
      <c r="F37" s="22"/>
      <c r="G37" s="34"/>
      <c r="H37" s="35" t="s">
        <v>13</v>
      </c>
      <c r="I37" s="20"/>
      <c r="J37" s="21"/>
      <c r="K37" s="22"/>
      <c r="L37" s="23"/>
      <c r="M37" s="34"/>
      <c r="N37" s="35" t="s">
        <v>13</v>
      </c>
      <c r="O37" s="20"/>
      <c r="P37" s="21"/>
      <c r="Q37" s="22"/>
      <c r="R37" s="23"/>
      <c r="S37" s="34"/>
      <c r="T37" s="30" t="s">
        <v>13</v>
      </c>
      <c r="U37" s="20"/>
      <c r="V37" s="21"/>
      <c r="W37" s="22"/>
      <c r="X37" s="23"/>
      <c r="Y37" s="30"/>
      <c r="Z37" s="35" t="s">
        <v>13</v>
      </c>
      <c r="AA37" s="20"/>
      <c r="AB37" s="21"/>
      <c r="AC37" s="22"/>
      <c r="AD37" s="23"/>
      <c r="AE37" s="19"/>
      <c r="AN37" s="24"/>
      <c r="AO37" s="18"/>
    </row>
    <row r="38" spans="1:41" s="17" customFormat="1" ht="24.75" customHeight="1">
      <c r="A38" s="25" t="s">
        <v>12</v>
      </c>
      <c r="B38" s="24"/>
      <c r="H38" s="26"/>
      <c r="L38" s="26" t="s">
        <v>11</v>
      </c>
      <c r="M38" s="26"/>
      <c r="N38" s="26"/>
      <c r="R38" s="26"/>
      <c r="S38" s="26"/>
      <c r="T38" s="26" t="s">
        <v>10</v>
      </c>
      <c r="Y38" s="26"/>
      <c r="Z38" s="26" t="s">
        <v>9</v>
      </c>
      <c r="AD38" s="26"/>
      <c r="AE38" s="26"/>
    </row>
  </sheetData>
  <mergeCells count="77">
    <mergeCell ref="Z5:Z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H8:H14"/>
    <mergeCell ref="T8:T14"/>
    <mergeCell ref="Z8:Z14"/>
    <mergeCell ref="A15:A20"/>
    <mergeCell ref="B15:B20"/>
    <mergeCell ref="H15:H20"/>
    <mergeCell ref="T15:T20"/>
    <mergeCell ref="Z15:Z20"/>
    <mergeCell ref="A8:A14"/>
    <mergeCell ref="B8:B14"/>
    <mergeCell ref="N5:N14"/>
    <mergeCell ref="A5:A7"/>
    <mergeCell ref="B5:B7"/>
    <mergeCell ref="H5:H7"/>
    <mergeCell ref="T5:T7"/>
    <mergeCell ref="N15:N18"/>
    <mergeCell ref="Z25:Z27"/>
    <mergeCell ref="A21:A24"/>
    <mergeCell ref="B21:B24"/>
    <mergeCell ref="H21:H24"/>
    <mergeCell ref="Z21:Z24"/>
    <mergeCell ref="A25:A27"/>
    <mergeCell ref="B25:B27"/>
    <mergeCell ref="H25:H27"/>
    <mergeCell ref="N23:N27"/>
    <mergeCell ref="N19:N22"/>
    <mergeCell ref="T21:T23"/>
    <mergeCell ref="T24:T27"/>
    <mergeCell ref="Z30:AD30"/>
    <mergeCell ref="B31:F31"/>
    <mergeCell ref="H31:L31"/>
    <mergeCell ref="N31:R31"/>
    <mergeCell ref="T31:X31"/>
    <mergeCell ref="Z31:AD31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Z36:AD36"/>
    <mergeCell ref="B35:F35"/>
    <mergeCell ref="H35:L35"/>
    <mergeCell ref="N35:R35"/>
    <mergeCell ref="T35:X35"/>
    <mergeCell ref="Z35:AD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38"/>
  <sheetViews>
    <sheetView topLeftCell="A5" zoomScale="60" zoomScaleNormal="60" workbookViewId="0">
      <selection activeCell="AC20" sqref="AC20"/>
    </sheetView>
  </sheetViews>
  <sheetFormatPr defaultColWidth="9" defaultRowHeight="13.8"/>
  <cols>
    <col min="1" max="31" width="7.77734375" style="12" customWidth="1"/>
    <col min="32" max="16384" width="9" style="2"/>
  </cols>
  <sheetData>
    <row r="1" spans="1:32" ht="24.6">
      <c r="A1" s="229" t="s">
        <v>295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1"/>
      <c r="AE1" s="1"/>
    </row>
    <row r="2" spans="1:32" ht="21">
      <c r="A2" s="55" t="s">
        <v>300</v>
      </c>
      <c r="B2" s="31"/>
      <c r="C2" s="31"/>
      <c r="D2" s="31"/>
      <c r="E2" s="31"/>
      <c r="F2" s="31"/>
      <c r="G2" s="31"/>
      <c r="H2" s="31"/>
      <c r="I2" s="3"/>
      <c r="J2" s="3"/>
      <c r="K2" s="3"/>
      <c r="L2" s="3"/>
      <c r="M2" s="3"/>
      <c r="N2" s="3"/>
      <c r="O2" s="3" t="s">
        <v>47</v>
      </c>
      <c r="P2" s="3"/>
      <c r="Q2" s="3"/>
      <c r="R2" s="3"/>
      <c r="S2" s="3"/>
      <c r="T2" s="3"/>
      <c r="U2" s="231" t="s">
        <v>48</v>
      </c>
      <c r="V2" s="231"/>
      <c r="W2" s="231"/>
      <c r="X2" s="231"/>
      <c r="Y2" s="231"/>
      <c r="Z2" s="231"/>
      <c r="AA2" s="231"/>
      <c r="AB2" s="231"/>
      <c r="AC2" s="231"/>
      <c r="AD2" s="231"/>
      <c r="AE2" s="4"/>
    </row>
    <row r="3" spans="1:32" ht="16.2">
      <c r="A3" s="36" t="s">
        <v>22</v>
      </c>
      <c r="B3" s="232">
        <f>萬新葷菜單!A13</f>
        <v>45061</v>
      </c>
      <c r="C3" s="233"/>
      <c r="D3" s="233"/>
      <c r="E3" s="234">
        <f>萬新葷菜單!B3</f>
        <v>45047</v>
      </c>
      <c r="F3" s="234"/>
      <c r="G3" s="235"/>
      <c r="H3" s="236">
        <f>萬新葷菜單!A14</f>
        <v>45062</v>
      </c>
      <c r="I3" s="233"/>
      <c r="J3" s="233"/>
      <c r="K3" s="237">
        <f>H3</f>
        <v>45062</v>
      </c>
      <c r="L3" s="237"/>
      <c r="M3" s="238"/>
      <c r="N3" s="236">
        <f>萬新葷菜單!A15</f>
        <v>45063</v>
      </c>
      <c r="O3" s="233"/>
      <c r="P3" s="233"/>
      <c r="Q3" s="237">
        <f>N3</f>
        <v>45063</v>
      </c>
      <c r="R3" s="237"/>
      <c r="S3" s="238"/>
      <c r="T3" s="233">
        <f>萬新葷菜單!A16</f>
        <v>45064</v>
      </c>
      <c r="U3" s="233"/>
      <c r="V3" s="233"/>
      <c r="W3" s="237">
        <f>T3</f>
        <v>45064</v>
      </c>
      <c r="X3" s="237"/>
      <c r="Y3" s="238"/>
      <c r="Z3" s="236">
        <f>萬新葷菜單!A17</f>
        <v>45065</v>
      </c>
      <c r="AA3" s="233"/>
      <c r="AB3" s="233"/>
      <c r="AC3" s="237">
        <f>Z3</f>
        <v>45065</v>
      </c>
      <c r="AD3" s="237"/>
      <c r="AE3" s="239"/>
    </row>
    <row r="4" spans="1:32" s="9" customFormat="1" ht="16.2">
      <c r="A4" s="37" t="s">
        <v>23</v>
      </c>
      <c r="B4" s="88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38" t="s">
        <v>40</v>
      </c>
      <c r="H4" s="32" t="s">
        <v>29</v>
      </c>
      <c r="I4" s="6" t="s">
        <v>25</v>
      </c>
      <c r="J4" s="7" t="s">
        <v>26</v>
      </c>
      <c r="K4" s="43" t="s">
        <v>27</v>
      </c>
      <c r="L4" s="109" t="s">
        <v>28</v>
      </c>
      <c r="M4" s="38" t="s">
        <v>41</v>
      </c>
      <c r="N4" s="32" t="s">
        <v>29</v>
      </c>
      <c r="O4" s="6" t="s">
        <v>25</v>
      </c>
      <c r="P4" s="7" t="s">
        <v>26</v>
      </c>
      <c r="Q4" s="43" t="s">
        <v>27</v>
      </c>
      <c r="R4" s="43" t="s">
        <v>30</v>
      </c>
      <c r="S4" s="107" t="s">
        <v>41</v>
      </c>
      <c r="T4" s="29" t="s">
        <v>29</v>
      </c>
      <c r="U4" s="6" t="s">
        <v>25</v>
      </c>
      <c r="V4" s="7" t="s">
        <v>26</v>
      </c>
      <c r="W4" s="43" t="s">
        <v>27</v>
      </c>
      <c r="X4" s="43" t="s">
        <v>30</v>
      </c>
      <c r="Y4" s="38" t="s">
        <v>41</v>
      </c>
      <c r="Z4" s="32" t="s">
        <v>29</v>
      </c>
      <c r="AA4" s="6" t="s">
        <v>25</v>
      </c>
      <c r="AB4" s="7" t="s">
        <v>26</v>
      </c>
      <c r="AC4" s="43" t="s">
        <v>27</v>
      </c>
      <c r="AD4" s="43" t="s">
        <v>30</v>
      </c>
      <c r="AE4" s="108" t="s">
        <v>42</v>
      </c>
      <c r="AF4" s="10"/>
    </row>
    <row r="5" spans="1:32" s="9" customFormat="1" ht="16.2">
      <c r="A5" s="218" t="s">
        <v>35</v>
      </c>
      <c r="B5" s="260" t="str">
        <f>萬新葷菜單!C13</f>
        <v>白米飯</v>
      </c>
      <c r="C5" s="51" t="s">
        <v>138</v>
      </c>
      <c r="D5" s="116">
        <v>110</v>
      </c>
      <c r="E5" s="182">
        <f>D5*370/1000</f>
        <v>40.700000000000003</v>
      </c>
      <c r="F5" s="116" t="s">
        <v>256</v>
      </c>
      <c r="G5" s="42"/>
      <c r="H5" s="261" t="str">
        <f>萬新葷菜單!C14</f>
        <v>燕麥米飯</v>
      </c>
      <c r="I5" s="44" t="s">
        <v>138</v>
      </c>
      <c r="J5" s="116">
        <v>93</v>
      </c>
      <c r="K5" s="182">
        <f t="shared" ref="K5:K6" si="0">J5*370/1000</f>
        <v>34.409999999999997</v>
      </c>
      <c r="L5" s="116" t="s">
        <v>256</v>
      </c>
      <c r="M5" s="42"/>
      <c r="N5" s="261" t="str">
        <f>萬新葷菜單!D15</f>
        <v>肉絲蛋炒飯</v>
      </c>
      <c r="O5" s="44" t="s">
        <v>170</v>
      </c>
      <c r="P5" s="116">
        <v>45</v>
      </c>
      <c r="Q5" s="182">
        <f t="shared" ref="Q5:Q11" si="1">P5*370/1000</f>
        <v>16.649999999999999</v>
      </c>
      <c r="R5" s="116" t="s">
        <v>272</v>
      </c>
      <c r="S5" s="42"/>
      <c r="T5" s="271" t="str">
        <f>萬新葷菜單!C16</f>
        <v>糙米飯</v>
      </c>
      <c r="U5" s="44" t="s">
        <v>138</v>
      </c>
      <c r="V5" s="116">
        <v>93</v>
      </c>
      <c r="W5" s="182">
        <f t="shared" ref="W5:W6" si="2">V5*370/1000</f>
        <v>34.409999999999997</v>
      </c>
      <c r="X5" s="116" t="s">
        <v>256</v>
      </c>
      <c r="Y5" s="41"/>
      <c r="Z5" s="261" t="str">
        <f>萬新葷菜單!C17</f>
        <v>芝麻米飯</v>
      </c>
      <c r="AA5" s="44" t="s">
        <v>138</v>
      </c>
      <c r="AB5" s="116">
        <v>110</v>
      </c>
      <c r="AC5" s="182">
        <f t="shared" ref="AC5" si="3">AB5*370/1000</f>
        <v>40.700000000000003</v>
      </c>
      <c r="AD5" s="116" t="s">
        <v>249</v>
      </c>
      <c r="AE5" s="8"/>
      <c r="AF5" s="10"/>
    </row>
    <row r="6" spans="1:32" s="9" customFormat="1" ht="16.2">
      <c r="A6" s="210"/>
      <c r="B6" s="244"/>
      <c r="C6" s="51"/>
      <c r="D6" s="116"/>
      <c r="E6" s="116"/>
      <c r="F6" s="116"/>
      <c r="G6" s="42"/>
      <c r="H6" s="262"/>
      <c r="I6" s="44" t="s">
        <v>200</v>
      </c>
      <c r="J6" s="116">
        <v>17</v>
      </c>
      <c r="K6" s="182">
        <f t="shared" si="0"/>
        <v>6.29</v>
      </c>
      <c r="L6" s="116" t="s">
        <v>256</v>
      </c>
      <c r="M6" s="42"/>
      <c r="N6" s="262"/>
      <c r="O6" s="44" t="s">
        <v>206</v>
      </c>
      <c r="P6" s="116">
        <v>17</v>
      </c>
      <c r="Q6" s="182">
        <f t="shared" si="1"/>
        <v>6.29</v>
      </c>
      <c r="R6" s="116" t="s">
        <v>258</v>
      </c>
      <c r="S6" s="42"/>
      <c r="T6" s="272"/>
      <c r="U6" s="44" t="s">
        <v>147</v>
      </c>
      <c r="V6" s="116">
        <v>17</v>
      </c>
      <c r="W6" s="182">
        <f t="shared" si="2"/>
        <v>6.29</v>
      </c>
      <c r="X6" s="116" t="s">
        <v>256</v>
      </c>
      <c r="Y6" s="41"/>
      <c r="Z6" s="262"/>
      <c r="AA6" s="44" t="s">
        <v>217</v>
      </c>
      <c r="AB6" s="116">
        <v>1</v>
      </c>
      <c r="AC6" s="116">
        <v>1</v>
      </c>
      <c r="AD6" s="116" t="s">
        <v>249</v>
      </c>
      <c r="AE6" s="8"/>
      <c r="AF6" s="10"/>
    </row>
    <row r="7" spans="1:32" s="9" customFormat="1" ht="16.2">
      <c r="A7" s="211"/>
      <c r="B7" s="245"/>
      <c r="C7" s="51"/>
      <c r="D7" s="116"/>
      <c r="E7" s="116"/>
      <c r="F7" s="116"/>
      <c r="G7" s="42"/>
      <c r="H7" s="263"/>
      <c r="I7" s="44"/>
      <c r="J7" s="116"/>
      <c r="K7" s="182"/>
      <c r="L7" s="116"/>
      <c r="M7" s="42"/>
      <c r="N7" s="262"/>
      <c r="O7" s="44" t="s">
        <v>207</v>
      </c>
      <c r="P7" s="116">
        <v>7</v>
      </c>
      <c r="Q7" s="182">
        <f t="shared" si="1"/>
        <v>2.59</v>
      </c>
      <c r="R7" s="161" t="s">
        <v>252</v>
      </c>
      <c r="S7" s="42"/>
      <c r="T7" s="273"/>
      <c r="U7" s="44"/>
      <c r="V7" s="116"/>
      <c r="W7" s="116"/>
      <c r="X7" s="116"/>
      <c r="Y7" s="41"/>
      <c r="Z7" s="263"/>
      <c r="AA7" s="44"/>
      <c r="AB7" s="116"/>
      <c r="AC7" s="116"/>
      <c r="AD7" s="116"/>
      <c r="AE7" s="8"/>
      <c r="AF7" s="10"/>
    </row>
    <row r="8" spans="1:32" s="12" customFormat="1" ht="16.5" customHeight="1">
      <c r="A8" s="218" t="s">
        <v>34</v>
      </c>
      <c r="B8" s="243" t="str">
        <f>萬新葷菜單!D13</f>
        <v>鹹 水 雞</v>
      </c>
      <c r="C8" s="51" t="s">
        <v>194</v>
      </c>
      <c r="D8" s="116">
        <v>65</v>
      </c>
      <c r="E8" s="182">
        <f>D8*370/1000</f>
        <v>24.05</v>
      </c>
      <c r="F8" s="116" t="s">
        <v>268</v>
      </c>
      <c r="G8" s="56"/>
      <c r="H8" s="246" t="str">
        <f>萬新葷菜單!D14</f>
        <v>咕 咾 肉</v>
      </c>
      <c r="I8" s="51" t="s">
        <v>201</v>
      </c>
      <c r="J8" s="116">
        <v>65</v>
      </c>
      <c r="K8" s="182">
        <f>J8*370/1000</f>
        <v>24.05</v>
      </c>
      <c r="L8" s="116" t="s">
        <v>250</v>
      </c>
      <c r="M8" s="53"/>
      <c r="N8" s="262"/>
      <c r="O8" s="44" t="s">
        <v>146</v>
      </c>
      <c r="P8" s="116">
        <v>13</v>
      </c>
      <c r="Q8" s="182">
        <f t="shared" si="1"/>
        <v>4.8099999999999996</v>
      </c>
      <c r="R8" s="116" t="s">
        <v>258</v>
      </c>
      <c r="S8" s="48"/>
      <c r="T8" s="264" t="str">
        <f>萬新葷菜單!D16</f>
        <v>家鄉屈雞</v>
      </c>
      <c r="U8" s="44" t="s">
        <v>139</v>
      </c>
      <c r="V8" s="116">
        <v>120</v>
      </c>
      <c r="W8" s="182">
        <f t="shared" ref="W8" si="4">V8*370/1000</f>
        <v>44.4</v>
      </c>
      <c r="X8" s="116" t="s">
        <v>273</v>
      </c>
      <c r="Y8" s="49"/>
      <c r="Z8" s="240" t="str">
        <f>萬新葷菜單!D17</f>
        <v>照燒豬柳</v>
      </c>
      <c r="AA8" s="44" t="s">
        <v>218</v>
      </c>
      <c r="AB8" s="116">
        <v>65</v>
      </c>
      <c r="AC8" s="182">
        <f t="shared" ref="AC8" si="5">AB8*370/1000</f>
        <v>24.05</v>
      </c>
      <c r="AD8" s="116" t="s">
        <v>250</v>
      </c>
      <c r="AE8" s="39"/>
    </row>
    <row r="9" spans="1:32" s="12" customFormat="1" ht="16.2">
      <c r="A9" s="210"/>
      <c r="B9" s="244"/>
      <c r="C9" s="51" t="s">
        <v>145</v>
      </c>
      <c r="D9" s="116">
        <v>45</v>
      </c>
      <c r="E9" s="182">
        <f>D9*370/1000</f>
        <v>16.649999999999999</v>
      </c>
      <c r="F9" s="116" t="s">
        <v>251</v>
      </c>
      <c r="G9" s="56"/>
      <c r="H9" s="247"/>
      <c r="I9" s="51" t="s">
        <v>202</v>
      </c>
      <c r="J9" s="116">
        <v>30</v>
      </c>
      <c r="K9" s="182">
        <f>J9*370/1000</f>
        <v>11.1</v>
      </c>
      <c r="L9" s="116" t="s">
        <v>249</v>
      </c>
      <c r="M9" s="50"/>
      <c r="N9" s="262"/>
      <c r="O9" s="44" t="s">
        <v>156</v>
      </c>
      <c r="P9" s="116">
        <v>26</v>
      </c>
      <c r="Q9" s="182">
        <f t="shared" si="1"/>
        <v>9.6199999999999992</v>
      </c>
      <c r="R9" s="116" t="s">
        <v>249</v>
      </c>
      <c r="S9" s="48"/>
      <c r="T9" s="252"/>
      <c r="U9" s="44"/>
      <c r="V9" s="116"/>
      <c r="W9" s="116"/>
      <c r="X9" s="116"/>
      <c r="Y9" s="49"/>
      <c r="Z9" s="241"/>
      <c r="AA9" s="44" t="s">
        <v>202</v>
      </c>
      <c r="AB9" s="116">
        <v>40</v>
      </c>
      <c r="AC9" s="182">
        <f t="shared" ref="AC9" si="6">AB9*370/1000</f>
        <v>14.8</v>
      </c>
      <c r="AD9" s="116" t="s">
        <v>249</v>
      </c>
      <c r="AE9" s="39"/>
    </row>
    <row r="10" spans="1:32" s="12" customFormat="1" ht="16.2">
      <c r="A10" s="210"/>
      <c r="B10" s="244"/>
      <c r="C10" s="51" t="s">
        <v>195</v>
      </c>
      <c r="D10" s="116">
        <v>6</v>
      </c>
      <c r="E10" s="182">
        <f>D10*370/1000</f>
        <v>2.2200000000000002</v>
      </c>
      <c r="F10" s="116" t="s">
        <v>251</v>
      </c>
      <c r="G10" s="56"/>
      <c r="H10" s="247"/>
      <c r="I10" s="51" t="s">
        <v>146</v>
      </c>
      <c r="J10" s="116">
        <v>10</v>
      </c>
      <c r="K10" s="182">
        <f>J10*370/1000</f>
        <v>3.7</v>
      </c>
      <c r="L10" s="116" t="s">
        <v>258</v>
      </c>
      <c r="M10" s="50"/>
      <c r="N10" s="262"/>
      <c r="O10" s="44" t="s">
        <v>208</v>
      </c>
      <c r="P10" s="116">
        <v>12</v>
      </c>
      <c r="Q10" s="182">
        <f t="shared" si="1"/>
        <v>4.4400000000000004</v>
      </c>
      <c r="R10" s="116" t="s">
        <v>258</v>
      </c>
      <c r="S10" s="48"/>
      <c r="T10" s="252"/>
      <c r="U10" s="44"/>
      <c r="V10" s="116"/>
      <c r="W10" s="116"/>
      <c r="X10" s="116"/>
      <c r="Y10" s="49"/>
      <c r="Z10" s="241"/>
      <c r="AA10" s="44"/>
      <c r="AB10" s="116"/>
      <c r="AC10" s="116"/>
      <c r="AD10" s="116"/>
      <c r="AE10" s="39"/>
    </row>
    <row r="11" spans="1:32" s="12" customFormat="1" ht="16.2">
      <c r="A11" s="210"/>
      <c r="B11" s="244"/>
      <c r="C11" s="51" t="s">
        <v>196</v>
      </c>
      <c r="D11" s="116">
        <v>10</v>
      </c>
      <c r="E11" s="182">
        <f>D11*370/1000</f>
        <v>3.7</v>
      </c>
      <c r="F11" s="116" t="s">
        <v>249</v>
      </c>
      <c r="G11" s="56"/>
      <c r="H11" s="247"/>
      <c r="I11" s="51"/>
      <c r="J11" s="116"/>
      <c r="K11" s="116"/>
      <c r="L11" s="116"/>
      <c r="M11" s="50"/>
      <c r="N11" s="262"/>
      <c r="O11" s="44" t="s">
        <v>136</v>
      </c>
      <c r="P11" s="116">
        <v>110</v>
      </c>
      <c r="Q11" s="182">
        <f t="shared" si="1"/>
        <v>40.700000000000003</v>
      </c>
      <c r="R11" s="116" t="s">
        <v>249</v>
      </c>
      <c r="S11" s="50"/>
      <c r="T11" s="252"/>
      <c r="U11" s="44"/>
      <c r="V11" s="116"/>
      <c r="W11" s="116"/>
      <c r="X11" s="116"/>
      <c r="Y11" s="49"/>
      <c r="Z11" s="241"/>
      <c r="AA11" s="44"/>
      <c r="AB11" s="116"/>
      <c r="AC11" s="116"/>
      <c r="AD11" s="116"/>
      <c r="AE11" s="39"/>
      <c r="AF11" s="13"/>
    </row>
    <row r="12" spans="1:32" s="12" customFormat="1" ht="16.5" customHeight="1">
      <c r="A12" s="210"/>
      <c r="B12" s="244"/>
      <c r="C12" s="51"/>
      <c r="D12" s="116"/>
      <c r="E12" s="116"/>
      <c r="F12" s="116"/>
      <c r="G12" s="57"/>
      <c r="H12" s="247"/>
      <c r="I12" s="51"/>
      <c r="J12" s="116"/>
      <c r="K12" s="116"/>
      <c r="L12" s="116"/>
      <c r="M12" s="50"/>
      <c r="N12" s="262"/>
      <c r="O12" s="44"/>
      <c r="P12" s="116"/>
      <c r="Q12" s="116"/>
      <c r="R12" s="116"/>
      <c r="S12" s="50"/>
      <c r="T12" s="252" t="str">
        <f>萬新葷菜單!E16</f>
        <v>鐵板肉絲</v>
      </c>
      <c r="U12" s="44" t="s">
        <v>154</v>
      </c>
      <c r="V12" s="116">
        <v>30</v>
      </c>
      <c r="W12" s="182">
        <f t="shared" ref="W12:W16" si="7">V12*370/1000</f>
        <v>11.1</v>
      </c>
      <c r="X12" s="116" t="s">
        <v>255</v>
      </c>
      <c r="Y12" s="49"/>
      <c r="Z12" s="241"/>
      <c r="AA12" s="44"/>
      <c r="AB12" s="116"/>
      <c r="AC12" s="116"/>
      <c r="AD12" s="116"/>
      <c r="AE12" s="39"/>
    </row>
    <row r="13" spans="1:32" s="12" customFormat="1" ht="15.75" customHeight="1">
      <c r="A13" s="210"/>
      <c r="B13" s="244"/>
      <c r="C13" s="51"/>
      <c r="D13" s="116"/>
      <c r="E13" s="116"/>
      <c r="F13" s="116"/>
      <c r="G13" s="57"/>
      <c r="H13" s="247"/>
      <c r="I13" s="51"/>
      <c r="J13" s="116"/>
      <c r="K13" s="116"/>
      <c r="L13" s="116"/>
      <c r="M13" s="50"/>
      <c r="N13" s="262"/>
      <c r="O13" s="44"/>
      <c r="P13" s="116"/>
      <c r="Q13" s="116"/>
      <c r="R13" s="116"/>
      <c r="S13" s="50"/>
      <c r="T13" s="252"/>
      <c r="U13" s="44" t="s">
        <v>213</v>
      </c>
      <c r="V13" s="116">
        <v>1</v>
      </c>
      <c r="W13" s="182">
        <v>1</v>
      </c>
      <c r="X13" s="116" t="s">
        <v>256</v>
      </c>
      <c r="Y13" s="49"/>
      <c r="Z13" s="241"/>
      <c r="AA13" s="44"/>
      <c r="AB13" s="116"/>
      <c r="AC13" s="116"/>
      <c r="AD13" s="116"/>
      <c r="AE13" s="39"/>
    </row>
    <row r="14" spans="1:32" s="12" customFormat="1" ht="16.2">
      <c r="A14" s="211"/>
      <c r="B14" s="245"/>
      <c r="C14" s="51"/>
      <c r="D14" s="116"/>
      <c r="E14" s="116"/>
      <c r="F14" s="116"/>
      <c r="G14" s="57"/>
      <c r="H14" s="248"/>
      <c r="I14" s="51"/>
      <c r="J14" s="116"/>
      <c r="K14" s="116"/>
      <c r="L14" s="116"/>
      <c r="M14" s="50"/>
      <c r="N14" s="263"/>
      <c r="O14" s="44"/>
      <c r="P14" s="116"/>
      <c r="Q14" s="116"/>
      <c r="R14" s="116"/>
      <c r="S14" s="50"/>
      <c r="T14" s="252"/>
      <c r="U14" s="44" t="s">
        <v>214</v>
      </c>
      <c r="V14" s="116">
        <v>45</v>
      </c>
      <c r="W14" s="182">
        <f t="shared" si="7"/>
        <v>16.649999999999999</v>
      </c>
      <c r="X14" s="116" t="s">
        <v>251</v>
      </c>
      <c r="Y14" s="49"/>
      <c r="Z14" s="242"/>
      <c r="AA14" s="44"/>
      <c r="AB14" s="116"/>
      <c r="AC14" s="116"/>
      <c r="AD14" s="116"/>
      <c r="AE14" s="39"/>
    </row>
    <row r="15" spans="1:32" s="12" customFormat="1" ht="15.75" customHeight="1">
      <c r="A15" s="209" t="s">
        <v>31</v>
      </c>
      <c r="B15" s="243" t="str">
        <f>萬新葷菜單!E13</f>
        <v>咖哩花菜肉片</v>
      </c>
      <c r="C15" s="51" t="s">
        <v>197</v>
      </c>
      <c r="D15" s="116">
        <v>18</v>
      </c>
      <c r="E15" s="182">
        <f>D15*370/1000</f>
        <v>6.66</v>
      </c>
      <c r="F15" s="116" t="s">
        <v>255</v>
      </c>
      <c r="G15" s="57"/>
      <c r="H15" s="270" t="str">
        <f>萬新葷菜單!E14</f>
        <v>九塔豆干</v>
      </c>
      <c r="I15" s="51" t="s">
        <v>291</v>
      </c>
      <c r="J15" s="116">
        <v>53</v>
      </c>
      <c r="K15" s="182">
        <f>J15*370/1000</f>
        <v>19.61</v>
      </c>
      <c r="L15" s="116" t="s">
        <v>256</v>
      </c>
      <c r="M15" s="50"/>
      <c r="N15" s="240" t="str">
        <f>萬新葷菜單!E15</f>
        <v>椒鹽三節翅×1</v>
      </c>
      <c r="O15" s="44" t="s">
        <v>209</v>
      </c>
      <c r="P15" s="116">
        <v>85</v>
      </c>
      <c r="Q15" s="182">
        <f t="shared" ref="Q15" si="8">P15*370/1000</f>
        <v>31.45</v>
      </c>
      <c r="R15" s="116" t="s">
        <v>250</v>
      </c>
      <c r="S15" s="50"/>
      <c r="T15" s="252"/>
      <c r="U15" s="44" t="s">
        <v>215</v>
      </c>
      <c r="V15" s="116">
        <v>10</v>
      </c>
      <c r="W15" s="182">
        <f t="shared" si="7"/>
        <v>3.7</v>
      </c>
      <c r="X15" s="116" t="s">
        <v>249</v>
      </c>
      <c r="Y15" s="49"/>
      <c r="Z15" s="240" t="str">
        <f>萬新葷菜單!E17</f>
        <v>綠咖哩豆腸</v>
      </c>
      <c r="AA15" s="44" t="s">
        <v>219</v>
      </c>
      <c r="AB15" s="116">
        <v>30</v>
      </c>
      <c r="AC15" s="182">
        <f t="shared" ref="AC15:AC17" si="9">AB15*370/1000</f>
        <v>11.1</v>
      </c>
      <c r="AD15" s="116" t="s">
        <v>249</v>
      </c>
      <c r="AE15" s="39"/>
    </row>
    <row r="16" spans="1:32" s="12" customFormat="1" ht="16.5" customHeight="1">
      <c r="A16" s="210"/>
      <c r="B16" s="244"/>
      <c r="C16" s="51" t="s">
        <v>198</v>
      </c>
      <c r="D16" s="116">
        <v>20</v>
      </c>
      <c r="E16" s="182">
        <f>D16*370/1000</f>
        <v>7.4</v>
      </c>
      <c r="F16" s="160" t="s">
        <v>252</v>
      </c>
      <c r="G16" s="58"/>
      <c r="H16" s="269"/>
      <c r="I16" s="51"/>
      <c r="J16" s="116"/>
      <c r="K16" s="116"/>
      <c r="L16" s="116"/>
      <c r="M16" s="50"/>
      <c r="N16" s="241"/>
      <c r="O16" s="44"/>
      <c r="P16" s="116"/>
      <c r="Q16" s="116"/>
      <c r="R16" s="116"/>
      <c r="S16" s="50"/>
      <c r="T16" s="252"/>
      <c r="U16" s="44" t="s">
        <v>143</v>
      </c>
      <c r="V16" s="116">
        <v>10</v>
      </c>
      <c r="W16" s="182">
        <f t="shared" si="7"/>
        <v>3.7</v>
      </c>
      <c r="X16" s="116" t="s">
        <v>274</v>
      </c>
      <c r="Y16" s="46"/>
      <c r="Z16" s="241"/>
      <c r="AA16" s="44" t="s">
        <v>220</v>
      </c>
      <c r="AB16" s="116">
        <v>40</v>
      </c>
      <c r="AC16" s="182">
        <f t="shared" si="9"/>
        <v>14.8</v>
      </c>
      <c r="AD16" s="116" t="s">
        <v>251</v>
      </c>
      <c r="AE16" s="40"/>
    </row>
    <row r="17" spans="1:31" s="12" customFormat="1" ht="16.2">
      <c r="A17" s="210"/>
      <c r="B17" s="244"/>
      <c r="C17" s="51" t="s">
        <v>183</v>
      </c>
      <c r="D17" s="116">
        <v>35</v>
      </c>
      <c r="E17" s="182">
        <f>D17*370/1000</f>
        <v>12.95</v>
      </c>
      <c r="F17" s="116" t="s">
        <v>249</v>
      </c>
      <c r="G17" s="59"/>
      <c r="H17" s="269"/>
      <c r="I17" s="51"/>
      <c r="J17" s="116"/>
      <c r="K17" s="116"/>
      <c r="L17" s="116"/>
      <c r="M17" s="50"/>
      <c r="N17" s="241"/>
      <c r="O17" s="44"/>
      <c r="P17" s="116"/>
      <c r="Q17" s="116"/>
      <c r="R17" s="116"/>
      <c r="S17" s="50"/>
      <c r="T17" s="252"/>
      <c r="U17" s="44"/>
      <c r="V17" s="116"/>
      <c r="W17" s="116"/>
      <c r="X17" s="116"/>
      <c r="Y17" s="46"/>
      <c r="Z17" s="241"/>
      <c r="AA17" s="44" t="s">
        <v>221</v>
      </c>
      <c r="AB17" s="116">
        <v>5</v>
      </c>
      <c r="AC17" s="182">
        <f t="shared" si="9"/>
        <v>1.85</v>
      </c>
      <c r="AD17" s="116" t="s">
        <v>251</v>
      </c>
      <c r="AE17" s="40"/>
    </row>
    <row r="18" spans="1:31" s="12" customFormat="1" ht="16.2">
      <c r="A18" s="210"/>
      <c r="B18" s="244"/>
      <c r="C18" s="51" t="s">
        <v>143</v>
      </c>
      <c r="D18" s="116">
        <v>8</v>
      </c>
      <c r="E18" s="182">
        <f>D18*370/1000</f>
        <v>2.96</v>
      </c>
      <c r="F18" s="116" t="s">
        <v>251</v>
      </c>
      <c r="G18" s="57"/>
      <c r="H18" s="269"/>
      <c r="I18" s="51"/>
      <c r="J18" s="116"/>
      <c r="K18" s="116"/>
      <c r="L18" s="116"/>
      <c r="M18" s="50"/>
      <c r="N18" s="241"/>
      <c r="O18" s="44"/>
      <c r="P18" s="116"/>
      <c r="Q18" s="116"/>
      <c r="R18" s="116"/>
      <c r="S18" s="50"/>
      <c r="T18" s="252"/>
      <c r="U18" s="44"/>
      <c r="V18" s="116"/>
      <c r="W18" s="116"/>
      <c r="X18" s="116"/>
      <c r="Y18" s="46"/>
      <c r="Z18" s="241"/>
      <c r="AA18" s="44"/>
      <c r="AB18" s="116"/>
      <c r="AC18" s="116"/>
      <c r="AD18" s="116"/>
      <c r="AE18" s="40"/>
    </row>
    <row r="19" spans="1:31" s="12" customFormat="1" ht="19.8">
      <c r="A19" s="210"/>
      <c r="B19" s="244"/>
      <c r="C19" s="51"/>
      <c r="D19" s="116"/>
      <c r="E19" s="116"/>
      <c r="F19" s="116"/>
      <c r="G19" s="57"/>
      <c r="H19" s="269" t="str">
        <f>萬新葷菜單!F14</f>
        <v>炒小白菜</v>
      </c>
      <c r="I19" s="51" t="s">
        <v>203</v>
      </c>
      <c r="J19" s="78">
        <v>100</v>
      </c>
      <c r="K19" s="182">
        <f>J19*370/1000</f>
        <v>37</v>
      </c>
      <c r="L19" s="116" t="s">
        <v>258</v>
      </c>
      <c r="M19" s="50"/>
      <c r="N19" s="241"/>
      <c r="O19" s="44"/>
      <c r="P19" s="116"/>
      <c r="Q19" s="116"/>
      <c r="R19" s="116"/>
      <c r="S19" s="50"/>
      <c r="T19" s="251" t="str">
        <f>萬新葷菜單!F16</f>
        <v>有機蔬菜</v>
      </c>
      <c r="U19" s="124" t="s">
        <v>54</v>
      </c>
      <c r="V19" s="78">
        <v>100</v>
      </c>
      <c r="W19" s="182">
        <f t="shared" ref="W19" si="10">V19*370/1000</f>
        <v>37</v>
      </c>
      <c r="X19" s="124" t="s">
        <v>54</v>
      </c>
      <c r="Y19" s="46"/>
      <c r="Z19" s="241"/>
      <c r="AA19" s="44"/>
      <c r="AB19" s="116"/>
      <c r="AC19" s="116"/>
      <c r="AD19" s="116"/>
      <c r="AE19" s="40"/>
    </row>
    <row r="20" spans="1:31" s="12" customFormat="1" ht="19.8">
      <c r="A20" s="211"/>
      <c r="B20" s="245"/>
      <c r="C20" s="51"/>
      <c r="D20" s="116"/>
      <c r="E20" s="116"/>
      <c r="F20" s="116"/>
      <c r="G20" s="57"/>
      <c r="H20" s="269"/>
      <c r="I20" s="51"/>
      <c r="J20" s="116"/>
      <c r="K20" s="116"/>
      <c r="L20" s="116"/>
      <c r="M20" s="50"/>
      <c r="N20" s="242"/>
      <c r="O20" s="44"/>
      <c r="P20" s="116"/>
      <c r="Q20" s="116"/>
      <c r="R20" s="116"/>
      <c r="S20" s="50"/>
      <c r="T20" s="251"/>
      <c r="U20" s="54"/>
      <c r="V20" s="116"/>
      <c r="W20" s="116"/>
      <c r="X20" s="116"/>
      <c r="Y20" s="46"/>
      <c r="Z20" s="242"/>
      <c r="AA20" s="44"/>
      <c r="AB20" s="116"/>
      <c r="AC20" s="116"/>
      <c r="AD20" s="116"/>
      <c r="AE20" s="40"/>
    </row>
    <row r="21" spans="1:31" s="12" customFormat="1" ht="16.5" customHeight="1">
      <c r="A21" s="209" t="s">
        <v>32</v>
      </c>
      <c r="B21" s="243" t="str">
        <f>萬新葷菜單!F13</f>
        <v>炒青江菜</v>
      </c>
      <c r="C21" s="51" t="s">
        <v>152</v>
      </c>
      <c r="D21" s="78">
        <v>100</v>
      </c>
      <c r="E21" s="182">
        <f>D21*370/1000</f>
        <v>37</v>
      </c>
      <c r="F21" s="116" t="s">
        <v>251</v>
      </c>
      <c r="G21" s="57"/>
      <c r="H21" s="269"/>
      <c r="I21" s="51"/>
      <c r="J21" s="116"/>
      <c r="K21" s="116"/>
      <c r="L21" s="116"/>
      <c r="M21" s="50"/>
      <c r="N21" s="264" t="str">
        <f>萬新葷菜單!F15</f>
        <v>炒空心菜</v>
      </c>
      <c r="O21" s="44" t="s">
        <v>210</v>
      </c>
      <c r="P21" s="78">
        <v>100</v>
      </c>
      <c r="Q21" s="182">
        <f t="shared" ref="Q21" si="11">P21*370/1000</f>
        <v>37</v>
      </c>
      <c r="R21" s="116" t="s">
        <v>251</v>
      </c>
      <c r="S21" s="50"/>
      <c r="T21" s="251"/>
      <c r="U21" s="54"/>
      <c r="V21" s="116"/>
      <c r="W21" s="116"/>
      <c r="X21" s="116"/>
      <c r="Y21" s="46"/>
      <c r="Z21" s="240" t="str">
        <f>萬新葷菜單!F17</f>
        <v>炒 油 菜</v>
      </c>
      <c r="AA21" s="44" t="s">
        <v>180</v>
      </c>
      <c r="AB21" s="78">
        <v>100</v>
      </c>
      <c r="AC21" s="182">
        <f t="shared" ref="AC21" si="12">AB21*370/1000</f>
        <v>37</v>
      </c>
      <c r="AD21" s="116" t="s">
        <v>251</v>
      </c>
      <c r="AE21" s="40"/>
    </row>
    <row r="22" spans="1:31" s="12" customFormat="1" ht="16.5" customHeight="1">
      <c r="A22" s="210"/>
      <c r="B22" s="244"/>
      <c r="C22" s="51"/>
      <c r="D22" s="116"/>
      <c r="E22" s="116"/>
      <c r="F22" s="116"/>
      <c r="G22" s="56"/>
      <c r="H22" s="269" t="str">
        <f>萬新葷菜單!G14</f>
        <v>什錦菌菇</v>
      </c>
      <c r="I22" s="51" t="s">
        <v>195</v>
      </c>
      <c r="J22" s="116">
        <v>10</v>
      </c>
      <c r="K22" s="182">
        <f>J22*370/1000</f>
        <v>3.7</v>
      </c>
      <c r="L22" s="116" t="s">
        <v>258</v>
      </c>
      <c r="M22" s="50"/>
      <c r="N22" s="252"/>
      <c r="O22" s="44"/>
      <c r="P22" s="116"/>
      <c r="Q22" s="116"/>
      <c r="R22" s="116"/>
      <c r="S22" s="50"/>
      <c r="T22" s="251"/>
      <c r="U22" s="44"/>
      <c r="V22" s="116"/>
      <c r="W22" s="116"/>
      <c r="X22" s="116"/>
      <c r="Y22" s="46"/>
      <c r="Z22" s="241"/>
      <c r="AA22" s="44"/>
      <c r="AB22" s="116"/>
      <c r="AC22" s="116"/>
      <c r="AD22" s="116"/>
      <c r="AE22" s="40"/>
    </row>
    <row r="23" spans="1:31" s="12" customFormat="1" ht="16.5" customHeight="1">
      <c r="A23" s="210"/>
      <c r="B23" s="244"/>
      <c r="C23" s="51"/>
      <c r="D23" s="116"/>
      <c r="E23" s="116"/>
      <c r="F23" s="116"/>
      <c r="G23" s="56"/>
      <c r="H23" s="269"/>
      <c r="I23" s="51" t="s">
        <v>165</v>
      </c>
      <c r="J23" s="116">
        <v>10</v>
      </c>
      <c r="K23" s="182">
        <f>J23*370/1000</f>
        <v>3.7</v>
      </c>
      <c r="L23" s="116" t="s">
        <v>270</v>
      </c>
      <c r="M23" s="50"/>
      <c r="N23" s="252"/>
      <c r="O23" s="44"/>
      <c r="P23" s="116"/>
      <c r="Q23" s="116"/>
      <c r="R23" s="116"/>
      <c r="S23" s="50"/>
      <c r="T23" s="252" t="str">
        <f>萬新葷菜單!G16</f>
        <v>味 噌 湯</v>
      </c>
      <c r="U23" s="44" t="s">
        <v>188</v>
      </c>
      <c r="V23" s="116">
        <v>30</v>
      </c>
      <c r="W23" s="182">
        <f t="shared" ref="W23:W24" si="13">V23*370/1000</f>
        <v>11.1</v>
      </c>
      <c r="X23" s="116" t="s">
        <v>249</v>
      </c>
      <c r="Y23" s="46"/>
      <c r="Z23" s="241"/>
      <c r="AA23" s="44"/>
      <c r="AB23" s="116"/>
      <c r="AC23" s="116"/>
      <c r="AD23" s="116"/>
      <c r="AE23" s="40"/>
    </row>
    <row r="24" spans="1:31" s="12" customFormat="1" ht="16.2">
      <c r="A24" s="211"/>
      <c r="B24" s="245"/>
      <c r="C24" s="51"/>
      <c r="D24" s="116"/>
      <c r="E24" s="116"/>
      <c r="F24" s="116"/>
      <c r="G24" s="56"/>
      <c r="H24" s="269"/>
      <c r="I24" s="51" t="s">
        <v>204</v>
      </c>
      <c r="J24" s="116">
        <v>1</v>
      </c>
      <c r="K24" s="116">
        <v>1</v>
      </c>
      <c r="L24" s="116" t="s">
        <v>271</v>
      </c>
      <c r="M24" s="50"/>
      <c r="N24" s="252" t="str">
        <f>萬新葷菜單!G15</f>
        <v>肉骨茶湯</v>
      </c>
      <c r="O24" s="44" t="s">
        <v>211</v>
      </c>
      <c r="P24" s="116">
        <v>1</v>
      </c>
      <c r="Q24" s="116">
        <v>1</v>
      </c>
      <c r="R24" s="116" t="s">
        <v>249</v>
      </c>
      <c r="S24" s="50"/>
      <c r="T24" s="252"/>
      <c r="U24" s="44" t="s">
        <v>216</v>
      </c>
      <c r="V24" s="116">
        <v>6</v>
      </c>
      <c r="W24" s="182">
        <f t="shared" si="13"/>
        <v>2.2200000000000002</v>
      </c>
      <c r="X24" s="116" t="s">
        <v>256</v>
      </c>
      <c r="Y24" s="46"/>
      <c r="Z24" s="242"/>
      <c r="AA24" s="44"/>
      <c r="AB24" s="116"/>
      <c r="AC24" s="116"/>
      <c r="AD24" s="116"/>
      <c r="AE24" s="40"/>
    </row>
    <row r="25" spans="1:31" s="12" customFormat="1" ht="15.75" customHeight="1">
      <c r="A25" s="209" t="s">
        <v>33</v>
      </c>
      <c r="B25" s="243" t="str">
        <f>萬新葷菜單!G13</f>
        <v>大白菜湯</v>
      </c>
      <c r="C25" s="51" t="s">
        <v>199</v>
      </c>
      <c r="D25" s="116">
        <v>30</v>
      </c>
      <c r="E25" s="182">
        <f>D25*370/1000</f>
        <v>11.1</v>
      </c>
      <c r="F25" s="116" t="s">
        <v>263</v>
      </c>
      <c r="G25" s="56"/>
      <c r="H25" s="269"/>
      <c r="I25" s="51" t="s">
        <v>205</v>
      </c>
      <c r="J25" s="116">
        <v>15</v>
      </c>
      <c r="K25" s="182">
        <f>J25*370/1000</f>
        <v>5.55</v>
      </c>
      <c r="L25" s="116" t="s">
        <v>271</v>
      </c>
      <c r="M25" s="50"/>
      <c r="N25" s="252"/>
      <c r="O25" s="44" t="s">
        <v>212</v>
      </c>
      <c r="P25" s="116">
        <v>40</v>
      </c>
      <c r="Q25" s="182">
        <f t="shared" ref="Q25:Q26" si="14">P25*370/1000</f>
        <v>14.8</v>
      </c>
      <c r="R25" s="116" t="s">
        <v>249</v>
      </c>
      <c r="S25" s="50"/>
      <c r="T25" s="252"/>
      <c r="U25" s="44"/>
      <c r="V25" s="116"/>
      <c r="W25" s="116"/>
      <c r="X25" s="116"/>
      <c r="Y25" s="46"/>
      <c r="Z25" s="240" t="str">
        <f>萬新葷菜單!G17</f>
        <v>鮮蔬冬粉</v>
      </c>
      <c r="AA25" s="44" t="s">
        <v>222</v>
      </c>
      <c r="AB25" s="116">
        <v>7</v>
      </c>
      <c r="AC25" s="182">
        <f t="shared" ref="AC25" si="15">AB25*370/1000</f>
        <v>2.59</v>
      </c>
      <c r="AD25" s="116" t="s">
        <v>249</v>
      </c>
      <c r="AE25" s="40"/>
    </row>
    <row r="26" spans="1:31" s="12" customFormat="1" ht="16.2">
      <c r="A26" s="210"/>
      <c r="B26" s="244"/>
      <c r="C26" s="51"/>
      <c r="D26" s="116"/>
      <c r="E26" s="116"/>
      <c r="F26" s="116"/>
      <c r="G26" s="57"/>
      <c r="H26" s="269"/>
      <c r="I26" s="51"/>
      <c r="J26" s="116"/>
      <c r="K26" s="116"/>
      <c r="L26" s="116"/>
      <c r="M26" s="50"/>
      <c r="N26" s="252"/>
      <c r="O26" s="287" t="s">
        <v>168</v>
      </c>
      <c r="P26" s="288">
        <v>10</v>
      </c>
      <c r="Q26" s="289">
        <f t="shared" si="14"/>
        <v>3.7</v>
      </c>
      <c r="R26" s="288" t="s">
        <v>250</v>
      </c>
      <c r="S26" s="50"/>
      <c r="T26" s="252"/>
      <c r="U26" s="44"/>
      <c r="V26" s="116"/>
      <c r="W26" s="116"/>
      <c r="X26" s="116"/>
      <c r="Y26" s="46"/>
      <c r="Z26" s="241"/>
      <c r="AA26" s="44" t="s">
        <v>203</v>
      </c>
      <c r="AB26" s="116">
        <v>15</v>
      </c>
      <c r="AC26" s="182">
        <f t="shared" ref="AC26" si="16">AB26*370/1000</f>
        <v>5.55</v>
      </c>
      <c r="AD26" s="116" t="s">
        <v>258</v>
      </c>
      <c r="AE26" s="40"/>
    </row>
    <row r="27" spans="1:31" s="12" customFormat="1" ht="16.2">
      <c r="A27" s="211"/>
      <c r="B27" s="249"/>
      <c r="C27" s="51"/>
      <c r="D27" s="116"/>
      <c r="E27" s="116"/>
      <c r="F27" s="116"/>
      <c r="G27" s="56"/>
      <c r="H27" s="269"/>
      <c r="I27" s="51"/>
      <c r="J27" s="116"/>
      <c r="K27" s="116"/>
      <c r="L27" s="116"/>
      <c r="M27" s="50"/>
      <c r="N27" s="252"/>
      <c r="O27" s="44"/>
      <c r="P27" s="116"/>
      <c r="Q27" s="116"/>
      <c r="R27" s="116"/>
      <c r="S27" s="50"/>
      <c r="T27" s="252"/>
      <c r="U27" s="44"/>
      <c r="V27" s="116"/>
      <c r="W27" s="116"/>
      <c r="X27" s="116"/>
      <c r="Y27" s="46"/>
      <c r="Z27" s="242"/>
      <c r="AA27" s="44"/>
      <c r="AB27" s="116"/>
      <c r="AC27" s="116"/>
      <c r="AD27" s="116"/>
      <c r="AE27" s="40"/>
    </row>
    <row r="28" spans="1:31" s="17" customFormat="1" ht="18" customHeight="1">
      <c r="A28" s="27" t="s">
        <v>19</v>
      </c>
      <c r="B28" s="14"/>
      <c r="C28" s="14"/>
      <c r="D28" s="14"/>
      <c r="E28" s="15"/>
      <c r="F28" s="14"/>
      <c r="G28" s="60"/>
      <c r="H28" s="70" t="s">
        <v>19</v>
      </c>
      <c r="I28" s="71" t="s">
        <v>19</v>
      </c>
      <c r="J28" s="71"/>
      <c r="K28" s="72"/>
      <c r="L28" s="73"/>
      <c r="M28" s="74"/>
      <c r="N28" s="70"/>
      <c r="O28" s="73"/>
      <c r="P28" s="71"/>
      <c r="Q28" s="72"/>
      <c r="R28" s="73"/>
      <c r="S28" s="74"/>
      <c r="T28" s="75" t="s">
        <v>19</v>
      </c>
      <c r="U28" s="71" t="s">
        <v>19</v>
      </c>
      <c r="V28" s="71"/>
      <c r="W28" s="72"/>
      <c r="X28" s="73"/>
      <c r="Y28" s="76"/>
      <c r="Z28" s="70"/>
      <c r="AA28" s="73"/>
      <c r="AB28" s="71"/>
      <c r="AC28" s="77"/>
      <c r="AD28" s="73"/>
      <c r="AE28" s="16"/>
    </row>
    <row r="29" spans="1:31" s="17" customFormat="1" ht="18" customHeight="1">
      <c r="A29" s="28" t="s">
        <v>50</v>
      </c>
      <c r="B29" s="14"/>
      <c r="C29" s="14"/>
      <c r="D29" s="14"/>
      <c r="E29" s="15"/>
      <c r="F29" s="14"/>
      <c r="G29" s="60"/>
      <c r="H29" s="70"/>
      <c r="I29" s="73"/>
      <c r="J29" s="71"/>
      <c r="K29" s="72"/>
      <c r="L29" s="73"/>
      <c r="M29" s="74"/>
      <c r="N29" s="70"/>
      <c r="O29" s="73"/>
      <c r="P29" s="71"/>
      <c r="Q29" s="72"/>
      <c r="R29" s="73"/>
      <c r="S29" s="74"/>
      <c r="T29" s="186" t="s">
        <v>301</v>
      </c>
      <c r="U29" s="294" t="s">
        <v>305</v>
      </c>
      <c r="V29" s="293" t="s">
        <v>306</v>
      </c>
      <c r="W29" s="72"/>
      <c r="X29" s="73"/>
      <c r="Y29" s="76"/>
      <c r="Z29" s="70"/>
      <c r="AA29" s="73"/>
      <c r="AB29" s="71"/>
      <c r="AC29" s="77"/>
      <c r="AD29" s="73"/>
      <c r="AE29" s="16"/>
    </row>
    <row r="30" spans="1:31" s="17" customFormat="1" ht="19.95" customHeight="1">
      <c r="A30" s="208" t="s">
        <v>18</v>
      </c>
      <c r="B30" s="216" t="s">
        <v>51</v>
      </c>
      <c r="C30" s="192"/>
      <c r="D30" s="192"/>
      <c r="E30" s="192"/>
      <c r="F30" s="193"/>
      <c r="G30" s="80">
        <v>5.5</v>
      </c>
      <c r="H30" s="216" t="s">
        <v>51</v>
      </c>
      <c r="I30" s="192"/>
      <c r="J30" s="192"/>
      <c r="K30" s="192"/>
      <c r="L30" s="193"/>
      <c r="M30" s="80">
        <v>5.5</v>
      </c>
      <c r="N30" s="216" t="s">
        <v>51</v>
      </c>
      <c r="O30" s="192"/>
      <c r="P30" s="192"/>
      <c r="Q30" s="192"/>
      <c r="R30" s="193"/>
      <c r="S30" s="80">
        <v>5.6</v>
      </c>
      <c r="T30" s="216" t="s">
        <v>51</v>
      </c>
      <c r="U30" s="192"/>
      <c r="V30" s="192"/>
      <c r="W30" s="192"/>
      <c r="X30" s="193"/>
      <c r="Y30" s="80">
        <v>5.5</v>
      </c>
      <c r="Z30" s="216" t="s">
        <v>51</v>
      </c>
      <c r="AA30" s="192"/>
      <c r="AB30" s="192"/>
      <c r="AC30" s="192"/>
      <c r="AD30" s="193"/>
      <c r="AE30" s="85">
        <v>6</v>
      </c>
    </row>
    <row r="31" spans="1:31" s="17" customFormat="1" ht="19.95" customHeight="1">
      <c r="A31" s="208"/>
      <c r="B31" s="194" t="s">
        <v>17</v>
      </c>
      <c r="C31" s="192"/>
      <c r="D31" s="192"/>
      <c r="E31" s="192"/>
      <c r="F31" s="193"/>
      <c r="G31" s="80">
        <v>3</v>
      </c>
      <c r="H31" s="194" t="s">
        <v>17</v>
      </c>
      <c r="I31" s="192"/>
      <c r="J31" s="192"/>
      <c r="K31" s="192"/>
      <c r="L31" s="193"/>
      <c r="M31" s="80">
        <v>3</v>
      </c>
      <c r="N31" s="194" t="s">
        <v>17</v>
      </c>
      <c r="O31" s="192"/>
      <c r="P31" s="192"/>
      <c r="Q31" s="192"/>
      <c r="R31" s="193"/>
      <c r="S31" s="80">
        <v>3</v>
      </c>
      <c r="T31" s="194" t="s">
        <v>17</v>
      </c>
      <c r="U31" s="192"/>
      <c r="V31" s="192"/>
      <c r="W31" s="192"/>
      <c r="X31" s="193"/>
      <c r="Y31" s="80">
        <v>3</v>
      </c>
      <c r="Z31" s="194" t="s">
        <v>17</v>
      </c>
      <c r="AA31" s="192"/>
      <c r="AB31" s="192"/>
      <c r="AC31" s="192"/>
      <c r="AD31" s="193"/>
      <c r="AE31" s="85">
        <v>3</v>
      </c>
    </row>
    <row r="32" spans="1:31" s="17" customFormat="1" ht="19.95" customHeight="1">
      <c r="A32" s="208"/>
      <c r="B32" s="194" t="s">
        <v>16</v>
      </c>
      <c r="C32" s="192"/>
      <c r="D32" s="192"/>
      <c r="E32" s="192"/>
      <c r="F32" s="193"/>
      <c r="G32" s="80">
        <v>2.4</v>
      </c>
      <c r="H32" s="194" t="s">
        <v>16</v>
      </c>
      <c r="I32" s="192"/>
      <c r="J32" s="192"/>
      <c r="K32" s="192"/>
      <c r="L32" s="193"/>
      <c r="M32" s="80">
        <v>1.8</v>
      </c>
      <c r="N32" s="194" t="s">
        <v>16</v>
      </c>
      <c r="O32" s="192"/>
      <c r="P32" s="192"/>
      <c r="Q32" s="192"/>
      <c r="R32" s="193"/>
      <c r="S32" s="80">
        <v>1.9</v>
      </c>
      <c r="T32" s="194" t="s">
        <v>16</v>
      </c>
      <c r="U32" s="192"/>
      <c r="V32" s="192"/>
      <c r="W32" s="192"/>
      <c r="X32" s="193"/>
      <c r="Y32" s="80">
        <v>1.7</v>
      </c>
      <c r="Z32" s="194" t="s">
        <v>16</v>
      </c>
      <c r="AA32" s="192"/>
      <c r="AB32" s="192"/>
      <c r="AC32" s="192"/>
      <c r="AD32" s="193"/>
      <c r="AE32" s="85">
        <v>2</v>
      </c>
    </row>
    <row r="33" spans="1:41" s="17" customFormat="1" ht="19.95" customHeight="1">
      <c r="A33" s="208"/>
      <c r="B33" s="194" t="s">
        <v>53</v>
      </c>
      <c r="C33" s="192"/>
      <c r="D33" s="192"/>
      <c r="E33" s="192"/>
      <c r="F33" s="193"/>
      <c r="G33" s="80">
        <v>0</v>
      </c>
      <c r="H33" s="194" t="s">
        <v>53</v>
      </c>
      <c r="I33" s="192"/>
      <c r="J33" s="192"/>
      <c r="K33" s="192"/>
      <c r="L33" s="193"/>
      <c r="M33" s="80">
        <v>0</v>
      </c>
      <c r="N33" s="194" t="s">
        <v>53</v>
      </c>
      <c r="O33" s="192"/>
      <c r="P33" s="192"/>
      <c r="Q33" s="192"/>
      <c r="R33" s="193"/>
      <c r="S33" s="80">
        <v>0</v>
      </c>
      <c r="T33" s="194" t="s">
        <v>53</v>
      </c>
      <c r="U33" s="192"/>
      <c r="V33" s="192"/>
      <c r="W33" s="192"/>
      <c r="X33" s="193"/>
      <c r="Y33" s="80">
        <v>0.8</v>
      </c>
      <c r="Z33" s="194" t="s">
        <v>53</v>
      </c>
      <c r="AA33" s="192"/>
      <c r="AB33" s="192"/>
      <c r="AC33" s="192"/>
      <c r="AD33" s="193"/>
      <c r="AE33" s="85">
        <v>0</v>
      </c>
    </row>
    <row r="34" spans="1:41" s="17" customFormat="1" ht="19.95" customHeight="1">
      <c r="A34" s="208"/>
      <c r="B34" s="194" t="s">
        <v>15</v>
      </c>
      <c r="C34" s="192"/>
      <c r="D34" s="192"/>
      <c r="E34" s="192"/>
      <c r="F34" s="193"/>
      <c r="G34" s="80">
        <v>0</v>
      </c>
      <c r="H34" s="194" t="s">
        <v>15</v>
      </c>
      <c r="I34" s="192"/>
      <c r="J34" s="192"/>
      <c r="K34" s="192"/>
      <c r="L34" s="193"/>
      <c r="M34" s="80">
        <v>1</v>
      </c>
      <c r="N34" s="194" t="s">
        <v>15</v>
      </c>
      <c r="O34" s="192"/>
      <c r="P34" s="192"/>
      <c r="Q34" s="192"/>
      <c r="R34" s="193"/>
      <c r="S34" s="80">
        <v>0</v>
      </c>
      <c r="T34" s="194" t="s">
        <v>15</v>
      </c>
      <c r="U34" s="192"/>
      <c r="V34" s="192"/>
      <c r="W34" s="192"/>
      <c r="X34" s="193"/>
      <c r="Y34" s="80">
        <v>1</v>
      </c>
      <c r="Z34" s="194" t="s">
        <v>15</v>
      </c>
      <c r="AA34" s="192"/>
      <c r="AB34" s="192"/>
      <c r="AC34" s="192"/>
      <c r="AD34" s="193"/>
      <c r="AE34" s="85">
        <v>0</v>
      </c>
    </row>
    <row r="35" spans="1:41" s="17" customFormat="1" ht="19.95" customHeight="1">
      <c r="A35" s="208"/>
      <c r="B35" s="194" t="s">
        <v>52</v>
      </c>
      <c r="C35" s="192"/>
      <c r="D35" s="192"/>
      <c r="E35" s="192"/>
      <c r="F35" s="193"/>
      <c r="G35" s="80">
        <v>2.6</v>
      </c>
      <c r="H35" s="194" t="s">
        <v>52</v>
      </c>
      <c r="I35" s="192"/>
      <c r="J35" s="192"/>
      <c r="K35" s="192"/>
      <c r="L35" s="193"/>
      <c r="M35" s="80">
        <v>3.4</v>
      </c>
      <c r="N35" s="194" t="s">
        <v>52</v>
      </c>
      <c r="O35" s="192"/>
      <c r="P35" s="192"/>
      <c r="Q35" s="192"/>
      <c r="R35" s="193"/>
      <c r="S35" s="290">
        <v>2.8</v>
      </c>
      <c r="T35" s="194" t="s">
        <v>52</v>
      </c>
      <c r="U35" s="192"/>
      <c r="V35" s="192"/>
      <c r="W35" s="192"/>
      <c r="X35" s="193"/>
      <c r="Y35" s="80">
        <v>3.3</v>
      </c>
      <c r="Z35" s="194" t="s">
        <v>52</v>
      </c>
      <c r="AA35" s="192"/>
      <c r="AB35" s="192"/>
      <c r="AC35" s="192"/>
      <c r="AD35" s="193"/>
      <c r="AE35" s="85">
        <v>2.9</v>
      </c>
    </row>
    <row r="36" spans="1:41" s="17" customFormat="1" ht="19.5" customHeight="1">
      <c r="A36" s="208"/>
      <c r="B36" s="194" t="s">
        <v>14</v>
      </c>
      <c r="C36" s="192"/>
      <c r="D36" s="192"/>
      <c r="E36" s="192"/>
      <c r="F36" s="193"/>
      <c r="G36" s="81">
        <f>G30*68+G31*45+G32*25+G34*60+G35*75</f>
        <v>764</v>
      </c>
      <c r="H36" s="194" t="s">
        <v>14</v>
      </c>
      <c r="I36" s="192"/>
      <c r="J36" s="192"/>
      <c r="K36" s="192"/>
      <c r="L36" s="193"/>
      <c r="M36" s="81">
        <f>M30*68+M31*45+M32*25+M34*60+M35*75</f>
        <v>869</v>
      </c>
      <c r="N36" s="194" t="s">
        <v>14</v>
      </c>
      <c r="O36" s="192"/>
      <c r="P36" s="192"/>
      <c r="Q36" s="192"/>
      <c r="R36" s="193"/>
      <c r="S36" s="81">
        <f>S30*68+S31*45+S32*25+S34*60+S35*75</f>
        <v>773.3</v>
      </c>
      <c r="T36" s="194" t="s">
        <v>14</v>
      </c>
      <c r="U36" s="192"/>
      <c r="V36" s="192"/>
      <c r="W36" s="192"/>
      <c r="X36" s="193"/>
      <c r="Y36" s="81">
        <f>Y30*68+Y31*45+Y32*25+Y34*60+Y35*75+134</f>
        <v>993</v>
      </c>
      <c r="Z36" s="194" t="s">
        <v>14</v>
      </c>
      <c r="AA36" s="192"/>
      <c r="AB36" s="192"/>
      <c r="AC36" s="192"/>
      <c r="AD36" s="193"/>
      <c r="AE36" s="86">
        <f>AE30*68+AE31*45+AE32*25+AE34*60+AE35*75</f>
        <v>810.5</v>
      </c>
    </row>
    <row r="37" spans="1:41" s="17" customFormat="1" ht="26.25" customHeight="1">
      <c r="A37" s="20" t="s">
        <v>13</v>
      </c>
      <c r="B37" s="113"/>
      <c r="C37" s="21"/>
      <c r="D37" s="22"/>
      <c r="E37" s="23"/>
      <c r="F37" s="22"/>
      <c r="G37" s="34"/>
      <c r="H37" s="35" t="s">
        <v>13</v>
      </c>
      <c r="I37" s="20"/>
      <c r="J37" s="21"/>
      <c r="K37" s="22"/>
      <c r="L37" s="23"/>
      <c r="M37" s="34"/>
      <c r="N37" s="35" t="s">
        <v>13</v>
      </c>
      <c r="O37" s="20"/>
      <c r="P37" s="21"/>
      <c r="Q37" s="22"/>
      <c r="R37" s="23"/>
      <c r="S37" s="34"/>
      <c r="T37" s="30" t="s">
        <v>13</v>
      </c>
      <c r="U37" s="20"/>
      <c r="V37" s="21"/>
      <c r="W37" s="22"/>
      <c r="X37" s="23"/>
      <c r="Y37" s="22"/>
      <c r="Z37" s="35" t="s">
        <v>13</v>
      </c>
      <c r="AA37" s="20"/>
      <c r="AB37" s="21"/>
      <c r="AC37" s="22"/>
      <c r="AD37" s="23"/>
      <c r="AE37" s="19"/>
      <c r="AN37" s="24"/>
      <c r="AO37" s="18"/>
    </row>
    <row r="38" spans="1:41" s="17" customFormat="1" ht="24.75" customHeight="1">
      <c r="A38" s="25" t="s">
        <v>12</v>
      </c>
      <c r="B38" s="24"/>
      <c r="H38" s="26"/>
      <c r="L38" s="26" t="s">
        <v>11</v>
      </c>
      <c r="M38" s="26"/>
      <c r="N38" s="26"/>
      <c r="R38" s="26"/>
      <c r="S38" s="26"/>
      <c r="T38" s="26" t="s">
        <v>10</v>
      </c>
      <c r="Z38" s="26" t="s">
        <v>9</v>
      </c>
      <c r="AD38" s="26"/>
      <c r="AE38" s="26"/>
    </row>
  </sheetData>
  <mergeCells count="77">
    <mergeCell ref="Z5:Z7"/>
    <mergeCell ref="Z8:Z14"/>
    <mergeCell ref="T5:T7"/>
    <mergeCell ref="N15:N20"/>
    <mergeCell ref="Z15:Z20"/>
    <mergeCell ref="N5:N14"/>
    <mergeCell ref="T8:T11"/>
    <mergeCell ref="T12:T18"/>
    <mergeCell ref="H5:H7"/>
    <mergeCell ref="A8:A14"/>
    <mergeCell ref="B8:B14"/>
    <mergeCell ref="H8:H14"/>
    <mergeCell ref="H15:H18"/>
    <mergeCell ref="A15:A20"/>
    <mergeCell ref="B15:B20"/>
    <mergeCell ref="A5:A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25:A27"/>
    <mergeCell ref="B25:B27"/>
    <mergeCell ref="A21:A24"/>
    <mergeCell ref="B21:B24"/>
    <mergeCell ref="B5:B7"/>
    <mergeCell ref="Z25:Z27"/>
    <mergeCell ref="H22:H27"/>
    <mergeCell ref="N21:N23"/>
    <mergeCell ref="N24:N27"/>
    <mergeCell ref="T19:T22"/>
    <mergeCell ref="T23:T27"/>
    <mergeCell ref="Z21:Z24"/>
    <mergeCell ref="H19:H21"/>
    <mergeCell ref="Z30:AD30"/>
    <mergeCell ref="B31:F31"/>
    <mergeCell ref="H31:L31"/>
    <mergeCell ref="N31:R31"/>
    <mergeCell ref="T31:X31"/>
    <mergeCell ref="Z31:AD31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Z36:AD36"/>
    <mergeCell ref="B35:F35"/>
    <mergeCell ref="H35:L35"/>
    <mergeCell ref="N35:R35"/>
    <mergeCell ref="T35:X35"/>
    <mergeCell ref="Z35:AD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38"/>
  <sheetViews>
    <sheetView zoomScale="60" zoomScaleNormal="60" workbookViewId="0">
      <selection activeCell="AJ23" sqref="AJ23"/>
    </sheetView>
  </sheetViews>
  <sheetFormatPr defaultColWidth="9" defaultRowHeight="13.8"/>
  <cols>
    <col min="1" max="31" width="7.77734375" style="12" customWidth="1"/>
    <col min="32" max="16384" width="9" style="2"/>
  </cols>
  <sheetData>
    <row r="1" spans="1:32" ht="24.6">
      <c r="A1" s="229" t="s">
        <v>296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1"/>
      <c r="AE1" s="1"/>
    </row>
    <row r="2" spans="1:32" ht="21">
      <c r="A2" s="55" t="s">
        <v>300</v>
      </c>
      <c r="B2" s="31"/>
      <c r="C2" s="31"/>
      <c r="D2" s="31"/>
      <c r="E2" s="31"/>
      <c r="F2" s="31"/>
      <c r="G2" s="31"/>
      <c r="H2" s="31"/>
      <c r="I2" s="3"/>
      <c r="J2" s="3"/>
      <c r="K2" s="3"/>
      <c r="L2" s="3"/>
      <c r="M2" s="3"/>
      <c r="N2" s="3"/>
      <c r="O2" s="3" t="s">
        <v>47</v>
      </c>
      <c r="P2" s="3"/>
      <c r="Q2" s="3"/>
      <c r="R2" s="3"/>
      <c r="S2" s="3"/>
      <c r="T2" s="3"/>
      <c r="U2" s="231" t="s">
        <v>48</v>
      </c>
      <c r="V2" s="231"/>
      <c r="W2" s="231"/>
      <c r="X2" s="231"/>
      <c r="Y2" s="231"/>
      <c r="Z2" s="231"/>
      <c r="AA2" s="231"/>
      <c r="AB2" s="231"/>
      <c r="AC2" s="231"/>
      <c r="AD2" s="231"/>
      <c r="AE2" s="4"/>
    </row>
    <row r="3" spans="1:32" ht="16.2">
      <c r="A3" s="36" t="s">
        <v>22</v>
      </c>
      <c r="B3" s="232">
        <f>萬新葷菜單!A18</f>
        <v>45068</v>
      </c>
      <c r="C3" s="233"/>
      <c r="D3" s="233"/>
      <c r="E3" s="234">
        <f>萬新葷菜單!B3</f>
        <v>45047</v>
      </c>
      <c r="F3" s="234"/>
      <c r="G3" s="235"/>
      <c r="H3" s="236">
        <f>萬新葷菜單!A19</f>
        <v>45069</v>
      </c>
      <c r="I3" s="233"/>
      <c r="J3" s="233"/>
      <c r="K3" s="237">
        <f>H3</f>
        <v>45069</v>
      </c>
      <c r="L3" s="237"/>
      <c r="M3" s="238"/>
      <c r="N3" s="236">
        <f>萬新葷菜單!A20</f>
        <v>45070</v>
      </c>
      <c r="O3" s="233"/>
      <c r="P3" s="233"/>
      <c r="Q3" s="237">
        <f>N3</f>
        <v>45070</v>
      </c>
      <c r="R3" s="237"/>
      <c r="S3" s="238"/>
      <c r="T3" s="233">
        <f>萬新葷菜單!A21</f>
        <v>45071</v>
      </c>
      <c r="U3" s="233"/>
      <c r="V3" s="233"/>
      <c r="W3" s="237">
        <f>T3</f>
        <v>45071</v>
      </c>
      <c r="X3" s="237"/>
      <c r="Y3" s="238"/>
      <c r="Z3" s="236">
        <f>萬新葷菜單!A22</f>
        <v>45072</v>
      </c>
      <c r="AA3" s="233"/>
      <c r="AB3" s="233"/>
      <c r="AC3" s="237">
        <f>Z3</f>
        <v>45072</v>
      </c>
      <c r="AD3" s="237"/>
      <c r="AE3" s="239"/>
    </row>
    <row r="4" spans="1:32" s="9" customFormat="1" ht="16.2">
      <c r="A4" s="37" t="s">
        <v>23</v>
      </c>
      <c r="B4" s="88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38" t="s">
        <v>39</v>
      </c>
      <c r="H4" s="32" t="s">
        <v>29</v>
      </c>
      <c r="I4" s="6" t="s">
        <v>25</v>
      </c>
      <c r="J4" s="7" t="s">
        <v>26</v>
      </c>
      <c r="K4" s="43" t="s">
        <v>27</v>
      </c>
      <c r="L4" s="109" t="s">
        <v>28</v>
      </c>
      <c r="M4" s="38" t="s">
        <v>39</v>
      </c>
      <c r="N4" s="32" t="s">
        <v>29</v>
      </c>
      <c r="O4" s="62" t="s">
        <v>25</v>
      </c>
      <c r="P4" s="7" t="s">
        <v>26</v>
      </c>
      <c r="Q4" s="43" t="s">
        <v>27</v>
      </c>
      <c r="R4" s="43" t="s">
        <v>30</v>
      </c>
      <c r="S4" s="107" t="s">
        <v>39</v>
      </c>
      <c r="T4" s="29" t="s">
        <v>29</v>
      </c>
      <c r="U4" s="6" t="s">
        <v>25</v>
      </c>
      <c r="V4" s="7" t="s">
        <v>26</v>
      </c>
      <c r="W4" s="43" t="s">
        <v>27</v>
      </c>
      <c r="X4" s="43" t="s">
        <v>30</v>
      </c>
      <c r="Y4" s="38" t="s">
        <v>39</v>
      </c>
      <c r="Z4" s="32" t="s">
        <v>29</v>
      </c>
      <c r="AA4" s="6" t="s">
        <v>25</v>
      </c>
      <c r="AB4" s="7" t="s">
        <v>26</v>
      </c>
      <c r="AC4" s="43" t="s">
        <v>27</v>
      </c>
      <c r="AD4" s="43" t="s">
        <v>30</v>
      </c>
      <c r="AE4" s="108" t="s">
        <v>40</v>
      </c>
      <c r="AF4" s="10"/>
    </row>
    <row r="5" spans="1:32" s="9" customFormat="1" ht="16.2">
      <c r="A5" s="218" t="s">
        <v>35</v>
      </c>
      <c r="B5" s="260" t="str">
        <f>萬新葷菜單!C18</f>
        <v>白米飯</v>
      </c>
      <c r="C5" s="51" t="s">
        <v>138</v>
      </c>
      <c r="D5" s="116">
        <v>110</v>
      </c>
      <c r="E5" s="182">
        <f t="shared" ref="E5" si="0">D5*370/1000</f>
        <v>40.700000000000003</v>
      </c>
      <c r="F5" s="116" t="s">
        <v>249</v>
      </c>
      <c r="G5" s="42"/>
      <c r="H5" s="261" t="str">
        <f>萬新葷菜單!C19</f>
        <v>胚芽米飯</v>
      </c>
      <c r="I5" s="51" t="s">
        <v>138</v>
      </c>
      <c r="J5" s="116">
        <v>93</v>
      </c>
      <c r="K5" s="182">
        <f t="shared" ref="K5" si="1">J5*370/1000</f>
        <v>34.409999999999997</v>
      </c>
      <c r="L5" s="116" t="s">
        <v>249</v>
      </c>
      <c r="M5" s="42"/>
      <c r="N5" s="246" t="str">
        <f>萬新葷菜單!D20</f>
        <v>義大利肉醬麵</v>
      </c>
      <c r="O5" s="64" t="s">
        <v>228</v>
      </c>
      <c r="P5" s="116">
        <v>165</v>
      </c>
      <c r="Q5" s="182">
        <f t="shared" ref="Q5:Q8" si="2">P5*370/1000</f>
        <v>61.05</v>
      </c>
      <c r="R5" s="116" t="s">
        <v>256</v>
      </c>
      <c r="S5" s="42"/>
      <c r="T5" s="271" t="str">
        <f>萬新葷菜單!C21</f>
        <v>小米飯</v>
      </c>
      <c r="U5" s="116" t="s">
        <v>136</v>
      </c>
      <c r="V5" s="116">
        <v>93</v>
      </c>
      <c r="W5" s="182">
        <f t="shared" ref="W5:W6" si="3">V5*370/1000</f>
        <v>34.409999999999997</v>
      </c>
      <c r="X5" s="45" t="s">
        <v>249</v>
      </c>
      <c r="Y5" s="41"/>
      <c r="Z5" s="261" t="str">
        <f>萬新葷菜單!C22</f>
        <v>海苔飯</v>
      </c>
      <c r="AA5" s="116" t="s">
        <v>136</v>
      </c>
      <c r="AB5" s="116">
        <v>110</v>
      </c>
      <c r="AC5" s="182">
        <f t="shared" ref="AC5" si="4">AB5*370/1000</f>
        <v>40.700000000000003</v>
      </c>
      <c r="AD5" s="116" t="s">
        <v>249</v>
      </c>
      <c r="AE5" s="8"/>
      <c r="AF5" s="10"/>
    </row>
    <row r="6" spans="1:32" s="9" customFormat="1" ht="16.2">
      <c r="A6" s="210"/>
      <c r="B6" s="244"/>
      <c r="C6" s="51"/>
      <c r="D6" s="116"/>
      <c r="E6" s="116"/>
      <c r="F6" s="116"/>
      <c r="G6" s="42"/>
      <c r="H6" s="262"/>
      <c r="I6" s="51" t="s">
        <v>225</v>
      </c>
      <c r="J6" s="116">
        <v>17</v>
      </c>
      <c r="K6" s="182">
        <f t="shared" ref="K6" si="5">J6*370/1000</f>
        <v>6.29</v>
      </c>
      <c r="L6" s="116" t="s">
        <v>249</v>
      </c>
      <c r="M6" s="42"/>
      <c r="N6" s="247"/>
      <c r="O6" s="64" t="s">
        <v>160</v>
      </c>
      <c r="P6" s="116">
        <v>70</v>
      </c>
      <c r="Q6" s="182">
        <f t="shared" si="2"/>
        <v>25.9</v>
      </c>
      <c r="R6" s="116" t="s">
        <v>255</v>
      </c>
      <c r="S6" s="42"/>
      <c r="T6" s="272"/>
      <c r="U6" s="116" t="s">
        <v>230</v>
      </c>
      <c r="V6" s="116">
        <v>17</v>
      </c>
      <c r="W6" s="182">
        <f t="shared" si="3"/>
        <v>6.29</v>
      </c>
      <c r="X6" s="45" t="s">
        <v>256</v>
      </c>
      <c r="Y6" s="41"/>
      <c r="Z6" s="262"/>
      <c r="AA6" s="116" t="s">
        <v>185</v>
      </c>
      <c r="AB6" s="116">
        <v>1</v>
      </c>
      <c r="AC6" s="116">
        <v>1</v>
      </c>
      <c r="AD6" s="116" t="s">
        <v>256</v>
      </c>
      <c r="AE6" s="8"/>
      <c r="AF6" s="10"/>
    </row>
    <row r="7" spans="1:32" s="9" customFormat="1" ht="16.2">
      <c r="A7" s="211"/>
      <c r="B7" s="245"/>
      <c r="C7" s="51"/>
      <c r="D7" s="116"/>
      <c r="E7" s="116"/>
      <c r="F7" s="116"/>
      <c r="G7" s="42"/>
      <c r="H7" s="263"/>
      <c r="I7" s="51"/>
      <c r="J7" s="116"/>
      <c r="K7" s="116"/>
      <c r="L7" s="116"/>
      <c r="M7" s="42"/>
      <c r="N7" s="247"/>
      <c r="O7" s="64" t="s">
        <v>156</v>
      </c>
      <c r="P7" s="116">
        <v>30</v>
      </c>
      <c r="Q7" s="182">
        <f t="shared" si="2"/>
        <v>11.1</v>
      </c>
      <c r="R7" s="116" t="s">
        <v>249</v>
      </c>
      <c r="S7" s="42"/>
      <c r="T7" s="273"/>
      <c r="U7" s="116"/>
      <c r="V7" s="116"/>
      <c r="W7" s="116"/>
      <c r="X7" s="45"/>
      <c r="Y7" s="41"/>
      <c r="Z7" s="263"/>
      <c r="AA7" s="116"/>
      <c r="AB7" s="116"/>
      <c r="AC7" s="116"/>
      <c r="AD7" s="116"/>
      <c r="AE7" s="8"/>
      <c r="AF7" s="10"/>
    </row>
    <row r="8" spans="1:32" s="12" customFormat="1" ht="16.5" customHeight="1">
      <c r="A8" s="218" t="s">
        <v>34</v>
      </c>
      <c r="B8" s="243" t="str">
        <f>萬新葷菜單!D18</f>
        <v>醬爆雞丁</v>
      </c>
      <c r="C8" s="51" t="s">
        <v>139</v>
      </c>
      <c r="D8" s="116">
        <v>95</v>
      </c>
      <c r="E8" s="182">
        <f t="shared" ref="E8:E9" si="6">D8*370/1000</f>
        <v>35.15</v>
      </c>
      <c r="F8" s="116" t="s">
        <v>250</v>
      </c>
      <c r="G8" s="56"/>
      <c r="H8" s="246" t="str">
        <f>萬新葷菜單!D19</f>
        <v>洋芋燒肉</v>
      </c>
      <c r="I8" s="44" t="s">
        <v>148</v>
      </c>
      <c r="J8" s="182">
        <v>70</v>
      </c>
      <c r="K8" s="182">
        <f t="shared" ref="K8" si="7">J8*370/1000</f>
        <v>25.9</v>
      </c>
      <c r="L8" s="45" t="s">
        <v>251</v>
      </c>
      <c r="M8" s="53"/>
      <c r="N8" s="247"/>
      <c r="O8" s="64" t="s">
        <v>143</v>
      </c>
      <c r="P8" s="116">
        <v>10</v>
      </c>
      <c r="Q8" s="182">
        <f t="shared" si="2"/>
        <v>3.7</v>
      </c>
      <c r="R8" s="116" t="s">
        <v>251</v>
      </c>
      <c r="S8" s="48"/>
      <c r="T8" s="271" t="str">
        <f>萬新葷菜單!D21</f>
        <v>打拋豬肉</v>
      </c>
      <c r="U8" s="116" t="s">
        <v>160</v>
      </c>
      <c r="V8" s="116">
        <v>70</v>
      </c>
      <c r="W8" s="182">
        <f t="shared" ref="W8:W9" si="8">V8*370/1000</f>
        <v>25.9</v>
      </c>
      <c r="X8" s="47" t="s">
        <v>263</v>
      </c>
      <c r="Y8" s="49"/>
      <c r="Z8" s="240" t="str">
        <f>萬新葷菜單!D22</f>
        <v>蜜 汁 雞</v>
      </c>
      <c r="AA8" s="116" t="s">
        <v>139</v>
      </c>
      <c r="AB8" s="116">
        <v>120</v>
      </c>
      <c r="AC8" s="182">
        <f t="shared" ref="AC8" si="9">AB8*370/1000</f>
        <v>44.4</v>
      </c>
      <c r="AD8" s="116" t="s">
        <v>250</v>
      </c>
      <c r="AE8" s="39"/>
    </row>
    <row r="9" spans="1:32" s="12" customFormat="1" ht="16.2">
      <c r="A9" s="210"/>
      <c r="B9" s="244"/>
      <c r="C9" s="51" t="s">
        <v>202</v>
      </c>
      <c r="D9" s="116">
        <v>45</v>
      </c>
      <c r="E9" s="182">
        <f t="shared" si="6"/>
        <v>16.649999999999999</v>
      </c>
      <c r="F9" s="116" t="s">
        <v>249</v>
      </c>
      <c r="G9" s="56"/>
      <c r="H9" s="247"/>
      <c r="I9" s="44" t="s">
        <v>179</v>
      </c>
      <c r="J9" s="182">
        <v>30</v>
      </c>
      <c r="K9" s="182">
        <f t="shared" ref="K9:K10" si="10">J9*370/1000</f>
        <v>11.1</v>
      </c>
      <c r="L9" s="45" t="s">
        <v>251</v>
      </c>
      <c r="M9" s="50"/>
      <c r="N9" s="247"/>
      <c r="O9" s="64"/>
      <c r="P9" s="116"/>
      <c r="Q9" s="116"/>
      <c r="R9" s="116"/>
      <c r="S9" s="48"/>
      <c r="T9" s="272"/>
      <c r="U9" s="116" t="s">
        <v>202</v>
      </c>
      <c r="V9" s="116">
        <v>40</v>
      </c>
      <c r="W9" s="182">
        <f t="shared" si="8"/>
        <v>14.8</v>
      </c>
      <c r="X9" s="116" t="s">
        <v>249</v>
      </c>
      <c r="Y9" s="49"/>
      <c r="Z9" s="241"/>
      <c r="AA9" s="116"/>
      <c r="AB9" s="116"/>
      <c r="AC9" s="116"/>
      <c r="AD9" s="116"/>
      <c r="AE9" s="39"/>
    </row>
    <row r="10" spans="1:32" s="12" customFormat="1" ht="16.2">
      <c r="A10" s="210"/>
      <c r="B10" s="244"/>
      <c r="C10" s="51"/>
      <c r="D10" s="116"/>
      <c r="E10" s="116"/>
      <c r="F10" s="116"/>
      <c r="G10" s="56"/>
      <c r="H10" s="247"/>
      <c r="I10" s="51" t="s">
        <v>143</v>
      </c>
      <c r="J10" s="182">
        <v>10</v>
      </c>
      <c r="K10" s="182">
        <f t="shared" si="10"/>
        <v>3.7</v>
      </c>
      <c r="L10" s="45" t="s">
        <v>251</v>
      </c>
      <c r="M10" s="50"/>
      <c r="N10" s="247"/>
      <c r="O10" s="64"/>
      <c r="P10" s="116"/>
      <c r="Q10" s="116"/>
      <c r="R10" s="116"/>
      <c r="S10" s="48"/>
      <c r="T10" s="272"/>
      <c r="U10" s="116"/>
      <c r="V10" s="116"/>
      <c r="W10" s="116"/>
      <c r="X10" s="47"/>
      <c r="Y10" s="49"/>
      <c r="Z10" s="241"/>
      <c r="AA10" s="116"/>
      <c r="AB10" s="116"/>
      <c r="AC10" s="116"/>
      <c r="AD10" s="116"/>
      <c r="AE10" s="39"/>
    </row>
    <row r="11" spans="1:32" s="12" customFormat="1" ht="16.2">
      <c r="A11" s="210"/>
      <c r="B11" s="244"/>
      <c r="C11" s="51"/>
      <c r="D11" s="116"/>
      <c r="E11" s="116"/>
      <c r="F11" s="116"/>
      <c r="G11" s="56"/>
      <c r="H11" s="247"/>
      <c r="I11" s="51"/>
      <c r="J11" s="116"/>
      <c r="K11" s="116"/>
      <c r="L11" s="116"/>
      <c r="M11" s="50"/>
      <c r="N11" s="247"/>
      <c r="O11" s="64"/>
      <c r="P11" s="116"/>
      <c r="Q11" s="116"/>
      <c r="R11" s="116"/>
      <c r="S11" s="50"/>
      <c r="T11" s="272"/>
      <c r="U11" s="116"/>
      <c r="V11" s="116"/>
      <c r="W11" s="116"/>
      <c r="X11" s="47"/>
      <c r="Y11" s="49"/>
      <c r="Z11" s="241"/>
      <c r="AA11" s="116"/>
      <c r="AB11" s="116"/>
      <c r="AC11" s="116"/>
      <c r="AD11" s="116"/>
      <c r="AE11" s="39"/>
      <c r="AF11" s="13"/>
    </row>
    <row r="12" spans="1:32" s="12" customFormat="1" ht="16.2">
      <c r="A12" s="210"/>
      <c r="B12" s="244"/>
      <c r="C12" s="51"/>
      <c r="D12" s="116"/>
      <c r="E12" s="116"/>
      <c r="F12" s="116"/>
      <c r="G12" s="57"/>
      <c r="H12" s="247"/>
      <c r="I12" s="51"/>
      <c r="J12" s="116"/>
      <c r="K12" s="116"/>
      <c r="L12" s="116"/>
      <c r="M12" s="50"/>
      <c r="N12" s="247"/>
      <c r="O12" s="64"/>
      <c r="P12" s="116"/>
      <c r="Q12" s="116"/>
      <c r="R12" s="116"/>
      <c r="S12" s="50"/>
      <c r="T12" s="272"/>
      <c r="U12" s="116"/>
      <c r="V12" s="116"/>
      <c r="W12" s="116"/>
      <c r="X12" s="47"/>
      <c r="Y12" s="49"/>
      <c r="Z12" s="241"/>
      <c r="AA12" s="116"/>
      <c r="AB12" s="116"/>
      <c r="AC12" s="116"/>
      <c r="AD12" s="116"/>
      <c r="AE12" s="39"/>
    </row>
    <row r="13" spans="1:32" s="12" customFormat="1" ht="15.75" customHeight="1">
      <c r="A13" s="210"/>
      <c r="B13" s="244"/>
      <c r="C13" s="51"/>
      <c r="D13" s="116"/>
      <c r="E13" s="116"/>
      <c r="F13" s="116"/>
      <c r="G13" s="57"/>
      <c r="H13" s="247"/>
      <c r="I13" s="51"/>
      <c r="J13" s="116"/>
      <c r="K13" s="116"/>
      <c r="L13" s="116"/>
      <c r="M13" s="50"/>
      <c r="N13" s="247"/>
      <c r="O13" s="64"/>
      <c r="P13" s="116"/>
      <c r="Q13" s="116"/>
      <c r="R13" s="116"/>
      <c r="S13" s="50"/>
      <c r="T13" s="272"/>
      <c r="U13" s="116"/>
      <c r="V13" s="116"/>
      <c r="W13" s="116"/>
      <c r="X13" s="47"/>
      <c r="Y13" s="49"/>
      <c r="Z13" s="241"/>
      <c r="AA13" s="116"/>
      <c r="AB13" s="116"/>
      <c r="AC13" s="116"/>
      <c r="AD13" s="116"/>
      <c r="AE13" s="39"/>
    </row>
    <row r="14" spans="1:32" s="12" customFormat="1" ht="16.2">
      <c r="A14" s="211"/>
      <c r="B14" s="245"/>
      <c r="C14" s="51"/>
      <c r="D14" s="116"/>
      <c r="E14" s="116"/>
      <c r="F14" s="116"/>
      <c r="G14" s="57"/>
      <c r="H14" s="248"/>
      <c r="I14" s="51"/>
      <c r="J14" s="116"/>
      <c r="K14" s="116"/>
      <c r="L14" s="116"/>
      <c r="M14" s="50"/>
      <c r="N14" s="248"/>
      <c r="O14" s="64"/>
      <c r="P14" s="116"/>
      <c r="Q14" s="116"/>
      <c r="R14" s="116"/>
      <c r="S14" s="50"/>
      <c r="T14" s="273"/>
      <c r="U14" s="116"/>
      <c r="V14" s="116"/>
      <c r="W14" s="116"/>
      <c r="X14" s="47"/>
      <c r="Y14" s="49"/>
      <c r="Z14" s="242"/>
      <c r="AA14" s="116"/>
      <c r="AB14" s="116"/>
      <c r="AC14" s="182"/>
      <c r="AD14" s="116"/>
      <c r="AE14" s="39"/>
    </row>
    <row r="15" spans="1:32" s="12" customFormat="1" ht="15.75" customHeight="1">
      <c r="A15" s="209" t="s">
        <v>31</v>
      </c>
      <c r="B15" s="243" t="str">
        <f>萬新葷菜單!E18</f>
        <v>麻婆豆腐</v>
      </c>
      <c r="C15" s="51" t="s">
        <v>223</v>
      </c>
      <c r="D15" s="116">
        <v>70</v>
      </c>
      <c r="E15" s="182">
        <f t="shared" ref="E15:E16" si="11">D15*370/1000</f>
        <v>25.9</v>
      </c>
      <c r="F15" s="116" t="s">
        <v>267</v>
      </c>
      <c r="G15" s="165"/>
      <c r="H15" s="246" t="str">
        <f>萬新葷菜單!E19</f>
        <v>螞蟻上樹         (絞肉、冬粉)</v>
      </c>
      <c r="I15" s="51" t="s">
        <v>222</v>
      </c>
      <c r="J15" s="116">
        <v>8</v>
      </c>
      <c r="K15" s="182">
        <f t="shared" ref="K15" si="12">J15*370/1000</f>
        <v>2.96</v>
      </c>
      <c r="L15" s="116" t="s">
        <v>249</v>
      </c>
      <c r="M15" s="50"/>
      <c r="N15" s="240" t="str">
        <f>萬新葷菜單!E20</f>
        <v>麥克雞塊×3</v>
      </c>
      <c r="O15" s="64" t="s">
        <v>229</v>
      </c>
      <c r="P15" s="116">
        <v>60</v>
      </c>
      <c r="Q15" s="182">
        <f t="shared" ref="Q15" si="13">P15*370/1000</f>
        <v>22.2</v>
      </c>
      <c r="R15" s="116" t="s">
        <v>250</v>
      </c>
      <c r="S15" s="50"/>
      <c r="T15" s="274" t="str">
        <f>萬新葷菜單!E21</f>
        <v>金菇海帶豆皮</v>
      </c>
      <c r="U15" s="116" t="s">
        <v>231</v>
      </c>
      <c r="V15" s="116">
        <v>15</v>
      </c>
      <c r="W15" s="182">
        <f t="shared" ref="W15:W18" si="14">V15*370/1000</f>
        <v>5.55</v>
      </c>
      <c r="X15" s="47" t="s">
        <v>277</v>
      </c>
      <c r="Y15" s="49"/>
      <c r="Z15" s="240" t="str">
        <f>萬新葷菜單!E22</f>
        <v>香菇肉羹</v>
      </c>
      <c r="AA15" s="116" t="s">
        <v>154</v>
      </c>
      <c r="AB15" s="116">
        <v>27</v>
      </c>
      <c r="AC15" s="182">
        <f t="shared" ref="AC15:AC19" si="15">AB15*370/1000</f>
        <v>9.99</v>
      </c>
      <c r="AD15" s="116" t="s">
        <v>269</v>
      </c>
      <c r="AE15" s="39"/>
    </row>
    <row r="16" spans="1:32" s="12" customFormat="1" ht="16.5" customHeight="1">
      <c r="A16" s="210"/>
      <c r="B16" s="244"/>
      <c r="C16" s="51" t="s">
        <v>189</v>
      </c>
      <c r="D16" s="116">
        <v>10</v>
      </c>
      <c r="E16" s="182">
        <f t="shared" si="11"/>
        <v>3.7</v>
      </c>
      <c r="F16" s="116" t="s">
        <v>250</v>
      </c>
      <c r="G16" s="58"/>
      <c r="H16" s="247"/>
      <c r="I16" s="51" t="s">
        <v>189</v>
      </c>
      <c r="J16" s="116">
        <v>18</v>
      </c>
      <c r="K16" s="182">
        <f t="shared" ref="K16" si="16">J16*370/1000</f>
        <v>6.66</v>
      </c>
      <c r="L16" s="116" t="s">
        <v>250</v>
      </c>
      <c r="M16" s="50"/>
      <c r="N16" s="241"/>
      <c r="O16" s="64"/>
      <c r="P16" s="116"/>
      <c r="Q16" s="116"/>
      <c r="R16" s="116"/>
      <c r="S16" s="50"/>
      <c r="T16" s="275"/>
      <c r="U16" s="116" t="s">
        <v>165</v>
      </c>
      <c r="V16" s="116">
        <v>10</v>
      </c>
      <c r="W16" s="182">
        <f t="shared" si="14"/>
        <v>3.7</v>
      </c>
      <c r="X16" s="45" t="s">
        <v>263</v>
      </c>
      <c r="Y16" s="46"/>
      <c r="Z16" s="241"/>
      <c r="AA16" s="160" t="s">
        <v>204</v>
      </c>
      <c r="AB16" s="116">
        <v>1</v>
      </c>
      <c r="AC16" s="116">
        <v>1</v>
      </c>
      <c r="AD16" s="116" t="s">
        <v>256</v>
      </c>
      <c r="AE16" s="40"/>
    </row>
    <row r="17" spans="1:31" s="12" customFormat="1" ht="16.2">
      <c r="A17" s="210"/>
      <c r="B17" s="244"/>
      <c r="C17" s="51"/>
      <c r="D17" s="116"/>
      <c r="E17" s="182"/>
      <c r="F17" s="116"/>
      <c r="G17" s="59"/>
      <c r="H17" s="247"/>
      <c r="I17" s="51" t="s">
        <v>226</v>
      </c>
      <c r="J17" s="116">
        <v>1</v>
      </c>
      <c r="K17" s="116">
        <v>1</v>
      </c>
      <c r="L17" s="116" t="s">
        <v>249</v>
      </c>
      <c r="M17" s="50"/>
      <c r="N17" s="241"/>
      <c r="O17" s="64"/>
      <c r="P17" s="116"/>
      <c r="Q17" s="116"/>
      <c r="R17" s="116"/>
      <c r="S17" s="50"/>
      <c r="T17" s="275"/>
      <c r="U17" s="116" t="s">
        <v>232</v>
      </c>
      <c r="V17" s="116">
        <v>40</v>
      </c>
      <c r="W17" s="182">
        <f t="shared" si="14"/>
        <v>14.8</v>
      </c>
      <c r="X17" s="45" t="s">
        <v>256</v>
      </c>
      <c r="Y17" s="46"/>
      <c r="Z17" s="241"/>
      <c r="AA17" s="116" t="s">
        <v>235</v>
      </c>
      <c r="AB17" s="116">
        <v>10</v>
      </c>
      <c r="AC17" s="182">
        <f t="shared" si="15"/>
        <v>3.7</v>
      </c>
      <c r="AD17" s="116" t="s">
        <v>251</v>
      </c>
      <c r="AE17" s="40"/>
    </row>
    <row r="18" spans="1:31" s="12" customFormat="1" ht="16.2">
      <c r="A18" s="210"/>
      <c r="B18" s="244"/>
      <c r="C18" s="51"/>
      <c r="D18" s="116"/>
      <c r="E18" s="116"/>
      <c r="F18" s="116"/>
      <c r="G18" s="57"/>
      <c r="H18" s="247"/>
      <c r="I18" s="51" t="s">
        <v>227</v>
      </c>
      <c r="J18" s="116">
        <v>15</v>
      </c>
      <c r="K18" s="182">
        <f t="shared" ref="K18" si="17">J18*370/1000</f>
        <v>5.55</v>
      </c>
      <c r="L18" s="116" t="s">
        <v>258</v>
      </c>
      <c r="M18" s="50"/>
      <c r="N18" s="241"/>
      <c r="O18" s="64"/>
      <c r="P18" s="116"/>
      <c r="Q18" s="116"/>
      <c r="R18" s="116"/>
      <c r="S18" s="50"/>
      <c r="T18" s="275"/>
      <c r="U18" s="116" t="s">
        <v>233</v>
      </c>
      <c r="V18" s="116">
        <v>5</v>
      </c>
      <c r="W18" s="182">
        <f t="shared" si="14"/>
        <v>1.85</v>
      </c>
      <c r="X18" s="45" t="s">
        <v>263</v>
      </c>
      <c r="Y18" s="46"/>
      <c r="Z18" s="241"/>
      <c r="AA18" s="183" t="s">
        <v>199</v>
      </c>
      <c r="AB18" s="116">
        <v>45</v>
      </c>
      <c r="AC18" s="182">
        <f t="shared" si="15"/>
        <v>16.649999999999999</v>
      </c>
      <c r="AD18" s="116" t="s">
        <v>258</v>
      </c>
      <c r="AE18" s="40"/>
    </row>
    <row r="19" spans="1:31" s="12" customFormat="1" ht="16.2">
      <c r="A19" s="210"/>
      <c r="B19" s="244"/>
      <c r="C19" s="51"/>
      <c r="D19" s="116"/>
      <c r="E19" s="116"/>
      <c r="F19" s="116"/>
      <c r="G19" s="57"/>
      <c r="H19" s="247"/>
      <c r="I19" s="51"/>
      <c r="J19" s="116"/>
      <c r="K19" s="116"/>
      <c r="L19" s="116"/>
      <c r="M19" s="50"/>
      <c r="N19" s="241"/>
      <c r="O19" s="64"/>
      <c r="P19" s="116"/>
      <c r="Q19" s="116"/>
      <c r="R19" s="116"/>
      <c r="S19" s="50"/>
      <c r="T19" s="275"/>
      <c r="U19" s="116"/>
      <c r="V19" s="116"/>
      <c r="W19" s="116"/>
      <c r="X19" s="45"/>
      <c r="Y19" s="46"/>
      <c r="Z19" s="241"/>
      <c r="AA19" s="116" t="s">
        <v>146</v>
      </c>
      <c r="AB19" s="116">
        <v>10</v>
      </c>
      <c r="AC19" s="182">
        <f t="shared" si="15"/>
        <v>3.7</v>
      </c>
      <c r="AD19" s="116" t="s">
        <v>258</v>
      </c>
      <c r="AE19" s="40"/>
    </row>
    <row r="20" spans="1:31" s="12" customFormat="1" ht="16.2">
      <c r="A20" s="211"/>
      <c r="B20" s="245"/>
      <c r="C20" s="51"/>
      <c r="D20" s="116"/>
      <c r="E20" s="116"/>
      <c r="F20" s="116"/>
      <c r="G20" s="57"/>
      <c r="H20" s="248"/>
      <c r="I20" s="51"/>
      <c r="J20" s="116"/>
      <c r="K20" s="116"/>
      <c r="L20" s="116"/>
      <c r="M20" s="50"/>
      <c r="N20" s="242"/>
      <c r="O20" s="64"/>
      <c r="P20" s="116"/>
      <c r="Q20" s="116"/>
      <c r="R20" s="116"/>
      <c r="S20" s="50"/>
      <c r="T20" s="276"/>
      <c r="U20" s="116"/>
      <c r="V20" s="116"/>
      <c r="W20" s="116"/>
      <c r="X20" s="45"/>
      <c r="Y20" s="46"/>
      <c r="Z20" s="242"/>
      <c r="AA20" s="116"/>
      <c r="AB20" s="116"/>
      <c r="AC20" s="116"/>
      <c r="AD20" s="116"/>
      <c r="AE20" s="40"/>
    </row>
    <row r="21" spans="1:31" s="12" customFormat="1" ht="16.5" customHeight="1">
      <c r="A21" s="209" t="s">
        <v>32</v>
      </c>
      <c r="B21" s="243" t="str">
        <f>萬新葷菜單!F18</f>
        <v>炒大陸妹</v>
      </c>
      <c r="C21" s="51" t="s">
        <v>176</v>
      </c>
      <c r="D21" s="78">
        <v>120</v>
      </c>
      <c r="E21" s="182">
        <f t="shared" ref="E21" si="18">D21*370/1000</f>
        <v>44.4</v>
      </c>
      <c r="F21" s="116" t="s">
        <v>258</v>
      </c>
      <c r="G21" s="57"/>
      <c r="H21" s="270" t="str">
        <f>萬新葷菜單!F19</f>
        <v>炒 莧 菜</v>
      </c>
      <c r="I21" s="51" t="s">
        <v>173</v>
      </c>
      <c r="J21" s="78">
        <v>100</v>
      </c>
      <c r="K21" s="182">
        <f t="shared" ref="K21" si="19">J21*370/1000</f>
        <v>37</v>
      </c>
      <c r="L21" s="116" t="s">
        <v>251</v>
      </c>
      <c r="M21" s="50"/>
      <c r="N21" s="246" t="str">
        <f>萬新葷菜單!F20</f>
        <v>炒青花菜</v>
      </c>
      <c r="O21" s="63" t="s">
        <v>183</v>
      </c>
      <c r="P21" s="78">
        <v>100</v>
      </c>
      <c r="Q21" s="182">
        <f t="shared" ref="Q21" si="20">P21*370/1000</f>
        <v>37</v>
      </c>
      <c r="R21" s="116" t="s">
        <v>249</v>
      </c>
      <c r="S21" s="50"/>
      <c r="T21" s="277" t="str">
        <f>萬新葷菜單!F21</f>
        <v>有機蔬菜</v>
      </c>
      <c r="U21" s="54" t="s">
        <v>54</v>
      </c>
      <c r="V21" s="78">
        <v>100</v>
      </c>
      <c r="W21" s="182">
        <f t="shared" ref="W21" si="21">V21*370/1000</f>
        <v>37</v>
      </c>
      <c r="X21" s="54" t="s">
        <v>54</v>
      </c>
      <c r="Y21" s="46"/>
      <c r="Z21" s="240" t="str">
        <f>萬新葷菜單!F22</f>
        <v>炒青江菜</v>
      </c>
      <c r="AA21" s="116" t="s">
        <v>152</v>
      </c>
      <c r="AB21" s="116">
        <v>100</v>
      </c>
      <c r="AC21" s="182">
        <f t="shared" ref="AC21" si="22">AB21*370/1000</f>
        <v>37</v>
      </c>
      <c r="AD21" s="116" t="s">
        <v>263</v>
      </c>
      <c r="AE21" s="40"/>
    </row>
    <row r="22" spans="1:31" s="12" customFormat="1" ht="16.5" customHeight="1">
      <c r="A22" s="210"/>
      <c r="B22" s="244"/>
      <c r="C22" s="51"/>
      <c r="D22" s="116"/>
      <c r="E22" s="116"/>
      <c r="F22" s="116"/>
      <c r="G22" s="56"/>
      <c r="H22" s="269"/>
      <c r="I22" s="51"/>
      <c r="J22" s="116"/>
      <c r="K22" s="116"/>
      <c r="L22" s="116"/>
      <c r="M22" s="50"/>
      <c r="N22" s="247"/>
      <c r="O22" s="51"/>
      <c r="P22" s="116"/>
      <c r="Q22" s="116"/>
      <c r="R22" s="116"/>
      <c r="S22" s="50"/>
      <c r="T22" s="278"/>
      <c r="U22" s="159"/>
      <c r="V22" s="116"/>
      <c r="W22" s="116"/>
      <c r="X22" s="45"/>
      <c r="Y22" s="46"/>
      <c r="Z22" s="241"/>
      <c r="AA22" s="116"/>
      <c r="AB22" s="116"/>
      <c r="AC22" s="116"/>
      <c r="AD22" s="116"/>
      <c r="AE22" s="40"/>
    </row>
    <row r="23" spans="1:31" s="12" customFormat="1" ht="16.5" customHeight="1">
      <c r="A23" s="210"/>
      <c r="B23" s="244"/>
      <c r="C23" s="51"/>
      <c r="D23" s="116"/>
      <c r="E23" s="116"/>
      <c r="F23" s="116"/>
      <c r="G23" s="56"/>
      <c r="H23" s="269"/>
      <c r="I23" s="51"/>
      <c r="J23" s="116"/>
      <c r="K23" s="116"/>
      <c r="L23" s="116"/>
      <c r="M23" s="50"/>
      <c r="N23" s="247"/>
      <c r="O23" s="51"/>
      <c r="P23" s="116"/>
      <c r="Q23" s="116"/>
      <c r="R23" s="116"/>
      <c r="S23" s="50"/>
      <c r="T23" s="278"/>
      <c r="U23" s="159"/>
      <c r="V23" s="116"/>
      <c r="W23" s="116"/>
      <c r="X23" s="45"/>
      <c r="Y23" s="46"/>
      <c r="Z23" s="241"/>
      <c r="AA23" s="116"/>
      <c r="AB23" s="116"/>
      <c r="AC23" s="116"/>
      <c r="AD23" s="116"/>
      <c r="AE23" s="40"/>
    </row>
    <row r="24" spans="1:31" s="12" customFormat="1" ht="16.2">
      <c r="A24" s="211"/>
      <c r="B24" s="245"/>
      <c r="C24" s="51"/>
      <c r="D24" s="116"/>
      <c r="E24" s="116"/>
      <c r="F24" s="116"/>
      <c r="G24" s="56"/>
      <c r="H24" s="269" t="str">
        <f>萬新葷菜單!G19</f>
        <v>香菇蒲瓜</v>
      </c>
      <c r="I24" s="51" t="s">
        <v>174</v>
      </c>
      <c r="J24" s="116">
        <v>50</v>
      </c>
      <c r="K24" s="182">
        <f t="shared" ref="K24" si="23">J24*370/1000</f>
        <v>18.5</v>
      </c>
      <c r="L24" s="116" t="s">
        <v>258</v>
      </c>
      <c r="M24" s="50"/>
      <c r="N24" s="250"/>
      <c r="O24" s="51"/>
      <c r="P24" s="116"/>
      <c r="Q24" s="116"/>
      <c r="R24" s="116"/>
      <c r="S24" s="50"/>
      <c r="T24" s="279"/>
      <c r="U24" s="159"/>
      <c r="V24" s="116"/>
      <c r="W24" s="116"/>
      <c r="X24" s="45"/>
      <c r="Y24" s="46"/>
      <c r="Z24" s="242"/>
      <c r="AA24" s="116"/>
      <c r="AB24" s="116"/>
      <c r="AC24" s="116"/>
      <c r="AD24" s="116"/>
      <c r="AE24" s="40"/>
    </row>
    <row r="25" spans="1:31" s="12" customFormat="1" ht="15.75" customHeight="1">
      <c r="A25" s="209" t="s">
        <v>33</v>
      </c>
      <c r="B25" s="243" t="str">
        <f>萬新葷菜單!G18</f>
        <v>玉米蛋花</v>
      </c>
      <c r="C25" s="51" t="s">
        <v>142</v>
      </c>
      <c r="D25" s="116">
        <v>22</v>
      </c>
      <c r="E25" s="182">
        <f t="shared" ref="E25:E26" si="24">D25*370/1000</f>
        <v>8.14</v>
      </c>
      <c r="F25" s="166" t="s">
        <v>275</v>
      </c>
      <c r="G25" s="56"/>
      <c r="H25" s="269"/>
      <c r="I25" s="51" t="s">
        <v>157</v>
      </c>
      <c r="J25" s="116">
        <v>1</v>
      </c>
      <c r="K25" s="116">
        <v>1</v>
      </c>
      <c r="L25" s="116" t="s">
        <v>249</v>
      </c>
      <c r="M25" s="50"/>
      <c r="N25" s="280" t="str">
        <f>萬新葷菜單!G20</f>
        <v>當歸銀蘿</v>
      </c>
      <c r="O25" s="51" t="s">
        <v>149</v>
      </c>
      <c r="P25" s="116">
        <v>40</v>
      </c>
      <c r="Q25" s="182">
        <f t="shared" ref="Q25" si="25">P25*370/1000</f>
        <v>14.8</v>
      </c>
      <c r="R25" s="116" t="s">
        <v>249</v>
      </c>
      <c r="S25" s="50"/>
      <c r="T25" s="274" t="str">
        <f>萬新葷菜單!G21</f>
        <v>蔬菜燉雞</v>
      </c>
      <c r="U25" s="116" t="s">
        <v>139</v>
      </c>
      <c r="V25" s="116">
        <v>20</v>
      </c>
      <c r="W25" s="182">
        <f t="shared" ref="W25:W26" si="26">V25*370/1000</f>
        <v>7.4</v>
      </c>
      <c r="X25" s="45" t="s">
        <v>250</v>
      </c>
      <c r="Y25" s="46"/>
      <c r="Z25" s="240" t="str">
        <f>萬新葷菜單!G22</f>
        <v>綠豆仁西谷米甜湯</v>
      </c>
      <c r="AA25" s="116" t="s">
        <v>236</v>
      </c>
      <c r="AB25" s="116">
        <v>10</v>
      </c>
      <c r="AC25" s="182">
        <f t="shared" ref="AC25:AC26" si="27">AB25*370/1000</f>
        <v>3.7</v>
      </c>
      <c r="AD25" s="116" t="s">
        <v>249</v>
      </c>
      <c r="AE25" s="40"/>
    </row>
    <row r="26" spans="1:31" s="12" customFormat="1" ht="16.2">
      <c r="A26" s="210"/>
      <c r="B26" s="244"/>
      <c r="C26" s="51" t="s">
        <v>224</v>
      </c>
      <c r="D26" s="116">
        <v>6</v>
      </c>
      <c r="E26" s="182">
        <f t="shared" si="24"/>
        <v>2.2200000000000002</v>
      </c>
      <c r="F26" s="116" t="s">
        <v>276</v>
      </c>
      <c r="G26" s="57"/>
      <c r="H26" s="269"/>
      <c r="I26" s="51"/>
      <c r="J26" s="116"/>
      <c r="K26" s="182"/>
      <c r="L26" s="116"/>
      <c r="M26" s="50"/>
      <c r="N26" s="247"/>
      <c r="O26" s="51"/>
      <c r="P26" s="116"/>
      <c r="Q26" s="116"/>
      <c r="R26" s="116"/>
      <c r="S26" s="50"/>
      <c r="T26" s="275"/>
      <c r="U26" s="116" t="s">
        <v>234</v>
      </c>
      <c r="V26" s="116">
        <v>20</v>
      </c>
      <c r="W26" s="182">
        <f t="shared" si="26"/>
        <v>7.4</v>
      </c>
      <c r="X26" s="45" t="s">
        <v>263</v>
      </c>
      <c r="Y26" s="46"/>
      <c r="Z26" s="241"/>
      <c r="AA26" s="116" t="s">
        <v>237</v>
      </c>
      <c r="AB26" s="116">
        <v>5</v>
      </c>
      <c r="AC26" s="182">
        <f t="shared" si="27"/>
        <v>1.85</v>
      </c>
      <c r="AD26" s="116" t="s">
        <v>249</v>
      </c>
      <c r="AE26" s="40"/>
    </row>
    <row r="27" spans="1:31" s="12" customFormat="1" ht="16.2">
      <c r="A27" s="211"/>
      <c r="B27" s="249"/>
      <c r="C27" s="51"/>
      <c r="D27" s="116"/>
      <c r="E27" s="116"/>
      <c r="F27" s="116"/>
      <c r="G27" s="56"/>
      <c r="H27" s="269"/>
      <c r="I27" s="51"/>
      <c r="J27" s="116"/>
      <c r="K27" s="116"/>
      <c r="L27" s="116"/>
      <c r="M27" s="50"/>
      <c r="N27" s="250"/>
      <c r="O27" s="51"/>
      <c r="P27" s="116"/>
      <c r="Q27" s="116"/>
      <c r="R27" s="116"/>
      <c r="S27" s="50"/>
      <c r="T27" s="276"/>
      <c r="U27" s="116"/>
      <c r="V27" s="116"/>
      <c r="W27" s="116"/>
      <c r="X27" s="45"/>
      <c r="Y27" s="46"/>
      <c r="Z27" s="242"/>
      <c r="AA27" s="116"/>
      <c r="AB27" s="116"/>
      <c r="AC27" s="116"/>
      <c r="AD27" s="116"/>
      <c r="AE27" s="40"/>
    </row>
    <row r="28" spans="1:31" s="17" customFormat="1" ht="18" customHeight="1">
      <c r="A28" s="27" t="s">
        <v>19</v>
      </c>
      <c r="B28" s="14"/>
      <c r="C28" s="14"/>
      <c r="D28" s="14"/>
      <c r="E28" s="15"/>
      <c r="F28" s="14"/>
      <c r="G28" s="60"/>
      <c r="H28" s="70" t="s">
        <v>19</v>
      </c>
      <c r="I28" s="71" t="s">
        <v>19</v>
      </c>
      <c r="J28" s="71"/>
      <c r="K28" s="72"/>
      <c r="L28" s="73"/>
      <c r="M28" s="74"/>
      <c r="N28" s="70"/>
      <c r="O28" s="73"/>
      <c r="P28" s="71"/>
      <c r="Q28" s="72"/>
      <c r="R28" s="73"/>
      <c r="S28" s="74"/>
      <c r="T28" s="75" t="s">
        <v>19</v>
      </c>
      <c r="U28" s="71" t="s">
        <v>19</v>
      </c>
      <c r="V28" s="71"/>
      <c r="W28" s="72"/>
      <c r="X28" s="73"/>
      <c r="Y28" s="76"/>
      <c r="Z28" s="70"/>
      <c r="AA28" s="73"/>
      <c r="AB28" s="71"/>
      <c r="AC28" s="77"/>
      <c r="AD28" s="73"/>
      <c r="AE28" s="16"/>
    </row>
    <row r="29" spans="1:31" s="17" customFormat="1" ht="18" customHeight="1">
      <c r="A29" s="28" t="s">
        <v>50</v>
      </c>
      <c r="B29" s="14"/>
      <c r="C29" s="14"/>
      <c r="D29" s="14"/>
      <c r="E29" s="15"/>
      <c r="F29" s="14"/>
      <c r="G29" s="60"/>
      <c r="H29" s="184"/>
      <c r="I29" s="71"/>
      <c r="J29" s="71"/>
      <c r="K29" s="72"/>
      <c r="L29" s="73"/>
      <c r="M29" s="74"/>
      <c r="N29" s="70"/>
      <c r="O29" s="73"/>
      <c r="P29" s="71"/>
      <c r="Q29" s="72"/>
      <c r="R29" s="73"/>
      <c r="S29" s="74"/>
      <c r="T29" s="188" t="s">
        <v>303</v>
      </c>
      <c r="U29" s="187" t="s">
        <v>303</v>
      </c>
      <c r="V29" s="116">
        <v>160</v>
      </c>
      <c r="W29" s="182">
        <f t="shared" ref="W29" si="28">V29*370/1000</f>
        <v>59.2</v>
      </c>
      <c r="X29" s="73"/>
      <c r="Y29" s="76"/>
      <c r="Z29" s="70"/>
      <c r="AA29" s="73"/>
      <c r="AB29" s="71"/>
      <c r="AC29" s="77"/>
      <c r="AD29" s="73"/>
      <c r="AE29" s="16"/>
    </row>
    <row r="30" spans="1:31" s="17" customFormat="1" ht="19.95" customHeight="1">
      <c r="A30" s="208" t="s">
        <v>18</v>
      </c>
      <c r="B30" s="216" t="s">
        <v>51</v>
      </c>
      <c r="C30" s="192"/>
      <c r="D30" s="192"/>
      <c r="E30" s="192"/>
      <c r="F30" s="193"/>
      <c r="G30" s="80">
        <v>5.8</v>
      </c>
      <c r="H30" s="216" t="s">
        <v>51</v>
      </c>
      <c r="I30" s="192"/>
      <c r="J30" s="192"/>
      <c r="K30" s="192"/>
      <c r="L30" s="193"/>
      <c r="M30" s="80">
        <v>6.4</v>
      </c>
      <c r="N30" s="216" t="s">
        <v>51</v>
      </c>
      <c r="O30" s="192"/>
      <c r="P30" s="192"/>
      <c r="Q30" s="192"/>
      <c r="R30" s="193"/>
      <c r="S30" s="80">
        <v>5.5</v>
      </c>
      <c r="T30" s="216" t="s">
        <v>51</v>
      </c>
      <c r="U30" s="192"/>
      <c r="V30" s="192"/>
      <c r="W30" s="192"/>
      <c r="X30" s="193"/>
      <c r="Y30" s="80">
        <v>5.5</v>
      </c>
      <c r="Z30" s="216" t="s">
        <v>51</v>
      </c>
      <c r="AA30" s="192"/>
      <c r="AB30" s="192"/>
      <c r="AC30" s="192"/>
      <c r="AD30" s="193"/>
      <c r="AE30" s="85">
        <v>6.3</v>
      </c>
    </row>
    <row r="31" spans="1:31" s="17" customFormat="1" ht="19.95" customHeight="1">
      <c r="A31" s="208"/>
      <c r="B31" s="194" t="s">
        <v>17</v>
      </c>
      <c r="C31" s="192"/>
      <c r="D31" s="192"/>
      <c r="E31" s="192"/>
      <c r="F31" s="193"/>
      <c r="G31" s="80">
        <v>3</v>
      </c>
      <c r="H31" s="194" t="s">
        <v>17</v>
      </c>
      <c r="I31" s="192"/>
      <c r="J31" s="192"/>
      <c r="K31" s="192"/>
      <c r="L31" s="193"/>
      <c r="M31" s="80">
        <v>3</v>
      </c>
      <c r="N31" s="194" t="s">
        <v>17</v>
      </c>
      <c r="O31" s="192"/>
      <c r="P31" s="192"/>
      <c r="Q31" s="192"/>
      <c r="R31" s="193"/>
      <c r="S31" s="80">
        <v>3</v>
      </c>
      <c r="T31" s="194" t="s">
        <v>17</v>
      </c>
      <c r="U31" s="192"/>
      <c r="V31" s="192"/>
      <c r="W31" s="192"/>
      <c r="X31" s="193"/>
      <c r="Y31" s="80">
        <v>3</v>
      </c>
      <c r="Z31" s="194" t="s">
        <v>17</v>
      </c>
      <c r="AA31" s="192"/>
      <c r="AB31" s="192"/>
      <c r="AC31" s="192"/>
      <c r="AD31" s="193"/>
      <c r="AE31" s="85">
        <v>3</v>
      </c>
    </row>
    <row r="32" spans="1:31" s="17" customFormat="1" ht="19.95" customHeight="1">
      <c r="A32" s="208"/>
      <c r="B32" s="194" t="s">
        <v>16</v>
      </c>
      <c r="C32" s="192"/>
      <c r="D32" s="192"/>
      <c r="E32" s="192"/>
      <c r="F32" s="193"/>
      <c r="G32" s="80">
        <v>1.7</v>
      </c>
      <c r="H32" s="194" t="s">
        <v>16</v>
      </c>
      <c r="I32" s="192"/>
      <c r="J32" s="192"/>
      <c r="K32" s="192"/>
      <c r="L32" s="193"/>
      <c r="M32" s="80">
        <v>1.8</v>
      </c>
      <c r="N32" s="194" t="s">
        <v>16</v>
      </c>
      <c r="O32" s="192"/>
      <c r="P32" s="192"/>
      <c r="Q32" s="192"/>
      <c r="R32" s="193"/>
      <c r="S32" s="80">
        <v>1.8</v>
      </c>
      <c r="T32" s="194" t="s">
        <v>16</v>
      </c>
      <c r="U32" s="192"/>
      <c r="V32" s="192"/>
      <c r="W32" s="192"/>
      <c r="X32" s="193"/>
      <c r="Y32" s="80">
        <v>2.1</v>
      </c>
      <c r="Z32" s="194" t="s">
        <v>16</v>
      </c>
      <c r="AA32" s="192"/>
      <c r="AB32" s="192"/>
      <c r="AC32" s="192"/>
      <c r="AD32" s="193"/>
      <c r="AE32" s="85">
        <v>1.7</v>
      </c>
    </row>
    <row r="33" spans="1:41" s="17" customFormat="1" ht="19.95" customHeight="1">
      <c r="A33" s="208"/>
      <c r="B33" s="194" t="s">
        <v>53</v>
      </c>
      <c r="C33" s="192"/>
      <c r="D33" s="192"/>
      <c r="E33" s="192"/>
      <c r="F33" s="193"/>
      <c r="G33" s="80">
        <v>0</v>
      </c>
      <c r="H33" s="194" t="s">
        <v>53</v>
      </c>
      <c r="I33" s="192"/>
      <c r="J33" s="192"/>
      <c r="K33" s="192"/>
      <c r="L33" s="193"/>
      <c r="M33" s="80">
        <v>0</v>
      </c>
      <c r="N33" s="194" t="s">
        <v>53</v>
      </c>
      <c r="O33" s="192"/>
      <c r="P33" s="192"/>
      <c r="Q33" s="192"/>
      <c r="R33" s="193"/>
      <c r="S33" s="80">
        <v>0</v>
      </c>
      <c r="T33" s="194" t="s">
        <v>53</v>
      </c>
      <c r="U33" s="192"/>
      <c r="V33" s="192"/>
      <c r="W33" s="192"/>
      <c r="X33" s="193"/>
      <c r="Y33" s="80">
        <v>0</v>
      </c>
      <c r="Z33" s="194" t="s">
        <v>53</v>
      </c>
      <c r="AA33" s="192"/>
      <c r="AB33" s="192"/>
      <c r="AC33" s="192"/>
      <c r="AD33" s="193"/>
      <c r="AE33" s="85">
        <v>0</v>
      </c>
    </row>
    <row r="34" spans="1:41" s="17" customFormat="1" ht="19.95" customHeight="1">
      <c r="A34" s="208"/>
      <c r="B34" s="194" t="s">
        <v>15</v>
      </c>
      <c r="C34" s="192"/>
      <c r="D34" s="192"/>
      <c r="E34" s="192"/>
      <c r="F34" s="193"/>
      <c r="G34" s="80">
        <v>0</v>
      </c>
      <c r="H34" s="194" t="s">
        <v>15</v>
      </c>
      <c r="I34" s="192"/>
      <c r="J34" s="192"/>
      <c r="K34" s="192"/>
      <c r="L34" s="193"/>
      <c r="M34" s="80">
        <v>1</v>
      </c>
      <c r="N34" s="194" t="s">
        <v>15</v>
      </c>
      <c r="O34" s="192"/>
      <c r="P34" s="192"/>
      <c r="Q34" s="192"/>
      <c r="R34" s="193"/>
      <c r="S34" s="80">
        <v>0</v>
      </c>
      <c r="T34" s="194" t="s">
        <v>15</v>
      </c>
      <c r="U34" s="192"/>
      <c r="V34" s="192"/>
      <c r="W34" s="192"/>
      <c r="X34" s="193"/>
      <c r="Y34" s="80">
        <v>1</v>
      </c>
      <c r="Z34" s="194" t="s">
        <v>15</v>
      </c>
      <c r="AA34" s="192"/>
      <c r="AB34" s="192"/>
      <c r="AC34" s="192"/>
      <c r="AD34" s="193"/>
      <c r="AE34" s="85">
        <v>0</v>
      </c>
    </row>
    <row r="35" spans="1:41" s="17" customFormat="1" ht="19.95" customHeight="1">
      <c r="A35" s="208"/>
      <c r="B35" s="194" t="s">
        <v>52</v>
      </c>
      <c r="C35" s="192"/>
      <c r="D35" s="192"/>
      <c r="E35" s="192"/>
      <c r="F35" s="193"/>
      <c r="G35" s="80">
        <v>2.7</v>
      </c>
      <c r="H35" s="194" t="s">
        <v>52</v>
      </c>
      <c r="I35" s="192"/>
      <c r="J35" s="192"/>
      <c r="K35" s="192"/>
      <c r="L35" s="193"/>
      <c r="M35" s="80">
        <v>2.5</v>
      </c>
      <c r="N35" s="194" t="s">
        <v>52</v>
      </c>
      <c r="O35" s="192"/>
      <c r="P35" s="192"/>
      <c r="Q35" s="192"/>
      <c r="R35" s="193"/>
      <c r="S35" s="80">
        <v>2.5</v>
      </c>
      <c r="T35" s="194" t="s">
        <v>52</v>
      </c>
      <c r="U35" s="192"/>
      <c r="V35" s="192"/>
      <c r="W35" s="192"/>
      <c r="X35" s="193"/>
      <c r="Y35" s="290">
        <v>2.7</v>
      </c>
      <c r="Z35" s="194" t="s">
        <v>52</v>
      </c>
      <c r="AA35" s="192"/>
      <c r="AB35" s="192"/>
      <c r="AC35" s="192"/>
      <c r="AD35" s="193"/>
      <c r="AE35" s="85">
        <v>3</v>
      </c>
    </row>
    <row r="36" spans="1:41" s="17" customFormat="1" ht="19.5" customHeight="1">
      <c r="A36" s="208"/>
      <c r="B36" s="194" t="s">
        <v>14</v>
      </c>
      <c r="C36" s="192"/>
      <c r="D36" s="192"/>
      <c r="E36" s="192"/>
      <c r="F36" s="193"/>
      <c r="G36" s="81">
        <f>G30*68+G31*45+G32*25+G34*60+G35*75</f>
        <v>774.4</v>
      </c>
      <c r="H36" s="194" t="s">
        <v>14</v>
      </c>
      <c r="I36" s="192"/>
      <c r="J36" s="192"/>
      <c r="K36" s="192"/>
      <c r="L36" s="193"/>
      <c r="M36" s="81">
        <f>M30*68+M31*45+M32*25+M34*60+M35*75</f>
        <v>862.7</v>
      </c>
      <c r="N36" s="194" t="s">
        <v>14</v>
      </c>
      <c r="O36" s="192"/>
      <c r="P36" s="192"/>
      <c r="Q36" s="192"/>
      <c r="R36" s="193"/>
      <c r="S36" s="81">
        <f>S30*68+S31*45+S32*25+S34*60+S35*75</f>
        <v>741.5</v>
      </c>
      <c r="T36" s="194" t="s">
        <v>14</v>
      </c>
      <c r="U36" s="192"/>
      <c r="V36" s="192"/>
      <c r="W36" s="192"/>
      <c r="X36" s="193"/>
      <c r="Y36" s="81">
        <f>Y30*68+Y31*45+Y32*25+Y34*60+Y35*75</f>
        <v>824</v>
      </c>
      <c r="Z36" s="194" t="s">
        <v>14</v>
      </c>
      <c r="AA36" s="192"/>
      <c r="AB36" s="192"/>
      <c r="AC36" s="192"/>
      <c r="AD36" s="193"/>
      <c r="AE36" s="86">
        <f>AE30*68+AE31*45+AE32*25+AE34*60+AE35*75</f>
        <v>830.9</v>
      </c>
    </row>
    <row r="37" spans="1:41" s="17" customFormat="1" ht="26.25" customHeight="1">
      <c r="A37" s="20" t="s">
        <v>13</v>
      </c>
      <c r="B37" s="113"/>
      <c r="C37" s="21"/>
      <c r="D37" s="22"/>
      <c r="E37" s="23"/>
      <c r="F37" s="22"/>
      <c r="G37" s="34"/>
      <c r="H37" s="35" t="s">
        <v>13</v>
      </c>
      <c r="I37" s="20"/>
      <c r="J37" s="21"/>
      <c r="K37" s="22"/>
      <c r="L37" s="23"/>
      <c r="M37" s="34"/>
      <c r="N37" s="35" t="s">
        <v>13</v>
      </c>
      <c r="O37" s="20"/>
      <c r="P37" s="21"/>
      <c r="Q37" s="22"/>
      <c r="R37" s="23"/>
      <c r="S37" s="34"/>
      <c r="T37" s="30" t="s">
        <v>13</v>
      </c>
      <c r="U37" s="20"/>
      <c r="V37" s="21"/>
      <c r="W37" s="22"/>
      <c r="X37" s="23"/>
      <c r="Y37" s="22"/>
      <c r="Z37" s="35" t="s">
        <v>13</v>
      </c>
      <c r="AA37" s="20"/>
      <c r="AB37" s="21"/>
      <c r="AC37" s="22"/>
      <c r="AD37" s="23"/>
      <c r="AE37" s="19"/>
      <c r="AN37" s="24"/>
      <c r="AO37" s="18"/>
    </row>
    <row r="38" spans="1:41" s="17" customFormat="1" ht="24.75" customHeight="1">
      <c r="A38" s="25" t="s">
        <v>12</v>
      </c>
      <c r="B38" s="24"/>
      <c r="H38" s="26"/>
      <c r="L38" s="26" t="s">
        <v>11</v>
      </c>
      <c r="M38" s="26"/>
      <c r="N38" s="26"/>
      <c r="R38" s="26"/>
      <c r="S38" s="26"/>
      <c r="T38" s="26" t="s">
        <v>10</v>
      </c>
      <c r="Z38" s="26" t="s">
        <v>9</v>
      </c>
      <c r="AD38" s="26"/>
      <c r="AE38" s="26"/>
    </row>
  </sheetData>
  <mergeCells count="77">
    <mergeCell ref="Z5:Z7"/>
    <mergeCell ref="Z8:Z14"/>
    <mergeCell ref="T5:T7"/>
    <mergeCell ref="T8:T14"/>
    <mergeCell ref="N15:N20"/>
    <mergeCell ref="T15:T20"/>
    <mergeCell ref="Z15:Z20"/>
    <mergeCell ref="N5:N14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25:A27"/>
    <mergeCell ref="B25:B27"/>
    <mergeCell ref="T25:T27"/>
    <mergeCell ref="Z25:Z27"/>
    <mergeCell ref="H24:H27"/>
    <mergeCell ref="A21:A24"/>
    <mergeCell ref="B21:B24"/>
    <mergeCell ref="T21:T24"/>
    <mergeCell ref="Z21:Z24"/>
    <mergeCell ref="H21:H23"/>
    <mergeCell ref="N21:N24"/>
    <mergeCell ref="N25:N27"/>
    <mergeCell ref="Z30:AD30"/>
    <mergeCell ref="B31:F31"/>
    <mergeCell ref="H31:L31"/>
    <mergeCell ref="N31:R31"/>
    <mergeCell ref="T31:X31"/>
    <mergeCell ref="Z31:AD31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Z36:AD36"/>
    <mergeCell ref="B35:F35"/>
    <mergeCell ref="H35:L35"/>
    <mergeCell ref="N35:R35"/>
    <mergeCell ref="T35:X35"/>
    <mergeCell ref="Z35:AD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38"/>
  <sheetViews>
    <sheetView zoomScale="60" zoomScaleNormal="60" workbookViewId="0">
      <selection activeCell="G35" sqref="G35"/>
    </sheetView>
  </sheetViews>
  <sheetFormatPr defaultColWidth="9" defaultRowHeight="13.8"/>
  <cols>
    <col min="1" max="31" width="7.77734375" style="12" customWidth="1"/>
    <col min="32" max="40" width="7.77734375" style="2" customWidth="1"/>
    <col min="41" max="16384" width="9" style="2"/>
  </cols>
  <sheetData>
    <row r="1" spans="1:32" ht="24.6">
      <c r="A1" s="229" t="s">
        <v>297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1"/>
      <c r="AE1" s="1"/>
    </row>
    <row r="2" spans="1:32" ht="21">
      <c r="A2" s="55" t="s">
        <v>300</v>
      </c>
      <c r="B2" s="31"/>
      <c r="C2" s="31"/>
      <c r="D2" s="31"/>
      <c r="E2" s="31"/>
      <c r="F2" s="31"/>
      <c r="G2" s="31"/>
      <c r="H2" s="31"/>
      <c r="I2" s="3"/>
      <c r="J2" s="3"/>
      <c r="K2" s="3"/>
      <c r="L2" s="3"/>
      <c r="M2" s="3"/>
      <c r="N2" s="3"/>
      <c r="O2" s="3" t="s">
        <v>43</v>
      </c>
      <c r="P2" s="3"/>
      <c r="Q2" s="3"/>
      <c r="R2" s="3"/>
      <c r="S2" s="3"/>
      <c r="T2" s="3"/>
      <c r="U2" s="231" t="s">
        <v>44</v>
      </c>
      <c r="V2" s="231"/>
      <c r="W2" s="231"/>
      <c r="X2" s="231"/>
      <c r="Y2" s="231"/>
      <c r="Z2" s="231"/>
      <c r="AA2" s="231"/>
      <c r="AB2" s="231"/>
      <c r="AC2" s="231"/>
      <c r="AD2" s="231"/>
      <c r="AE2" s="4"/>
    </row>
    <row r="3" spans="1:32" ht="16.2">
      <c r="A3" s="36" t="s">
        <v>22</v>
      </c>
      <c r="B3" s="232">
        <f>萬新葷菜單!A23</f>
        <v>45075</v>
      </c>
      <c r="C3" s="233"/>
      <c r="D3" s="233"/>
      <c r="E3" s="234">
        <f>萬新葷菜單!B3</f>
        <v>45047</v>
      </c>
      <c r="F3" s="234"/>
      <c r="G3" s="235"/>
      <c r="H3" s="236">
        <f>萬新葷菜單!A24</f>
        <v>45076</v>
      </c>
      <c r="I3" s="233"/>
      <c r="J3" s="233"/>
      <c r="K3" s="237">
        <f>H3</f>
        <v>45076</v>
      </c>
      <c r="L3" s="237"/>
      <c r="M3" s="239"/>
      <c r="N3" s="236">
        <f>H3+1</f>
        <v>45077</v>
      </c>
      <c r="O3" s="233"/>
      <c r="P3" s="233"/>
      <c r="Q3" s="237">
        <f>N3</f>
        <v>45077</v>
      </c>
      <c r="R3" s="237"/>
      <c r="S3" s="237"/>
      <c r="T3" s="281"/>
      <c r="U3" s="282"/>
      <c r="V3" s="282"/>
      <c r="W3" s="283"/>
      <c r="X3" s="283"/>
      <c r="Y3" s="283"/>
      <c r="Z3" s="282"/>
      <c r="AA3" s="282"/>
      <c r="AB3" s="282"/>
      <c r="AC3" s="283"/>
      <c r="AD3" s="283"/>
      <c r="AE3" s="283"/>
    </row>
    <row r="4" spans="1:32" s="9" customFormat="1" ht="16.2">
      <c r="A4" s="37" t="s">
        <v>23</v>
      </c>
      <c r="B4" s="88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38" t="s">
        <v>39</v>
      </c>
      <c r="H4" s="32" t="s">
        <v>29</v>
      </c>
      <c r="I4" s="6" t="s">
        <v>25</v>
      </c>
      <c r="J4" s="7" t="s">
        <v>26</v>
      </c>
      <c r="K4" s="43" t="s">
        <v>27</v>
      </c>
      <c r="L4" s="105" t="s">
        <v>28</v>
      </c>
      <c r="M4" s="102" t="s">
        <v>39</v>
      </c>
      <c r="N4" s="32" t="s">
        <v>29</v>
      </c>
      <c r="O4" s="6" t="s">
        <v>25</v>
      </c>
      <c r="P4" s="7" t="s">
        <v>26</v>
      </c>
      <c r="Q4" s="43" t="s">
        <v>27</v>
      </c>
      <c r="R4" s="105" t="s">
        <v>28</v>
      </c>
      <c r="S4" s="149" t="s">
        <v>38</v>
      </c>
      <c r="T4" s="157"/>
      <c r="U4" s="89"/>
      <c r="V4" s="90"/>
      <c r="W4" s="89"/>
      <c r="X4" s="89"/>
      <c r="Y4" s="38"/>
      <c r="Z4" s="89"/>
      <c r="AA4" s="89"/>
      <c r="AB4" s="90"/>
      <c r="AC4" s="89"/>
      <c r="AD4" s="89"/>
      <c r="AE4" s="38"/>
      <c r="AF4" s="10"/>
    </row>
    <row r="5" spans="1:32" s="9" customFormat="1" ht="16.2">
      <c r="A5" s="218" t="s">
        <v>35</v>
      </c>
      <c r="B5" s="260" t="str">
        <f>萬新葷菜單!C23</f>
        <v>白米飯</v>
      </c>
      <c r="C5" s="51" t="s">
        <v>136</v>
      </c>
      <c r="D5" s="116">
        <v>110</v>
      </c>
      <c r="E5" s="182">
        <f t="shared" ref="E5" si="0">D5*370/1000</f>
        <v>40.700000000000003</v>
      </c>
      <c r="F5" s="45" t="s">
        <v>256</v>
      </c>
      <c r="G5" s="42"/>
      <c r="H5" s="261" t="str">
        <f>萬新葷菜單!C24</f>
        <v>糙米飯</v>
      </c>
      <c r="I5" s="51" t="s">
        <v>136</v>
      </c>
      <c r="J5" s="78">
        <v>93</v>
      </c>
      <c r="K5" s="182">
        <f t="shared" ref="K5:K6" si="1">J5*370/1000</f>
        <v>34.409999999999997</v>
      </c>
      <c r="L5" s="46" t="s">
        <v>256</v>
      </c>
      <c r="M5" s="102"/>
      <c r="N5" s="246" t="str">
        <f>萬新葷菜單!D25</f>
        <v>鍋 燒 麵</v>
      </c>
      <c r="O5" s="51" t="s">
        <v>228</v>
      </c>
      <c r="P5" s="116">
        <v>165</v>
      </c>
      <c r="Q5" s="182">
        <f t="shared" ref="Q5:Q12" si="2">P5*370/1000</f>
        <v>61.05</v>
      </c>
      <c r="R5" s="46" t="s">
        <v>249</v>
      </c>
      <c r="S5" s="149"/>
      <c r="T5" s="284"/>
      <c r="U5" s="91"/>
      <c r="V5" s="93"/>
      <c r="W5" s="94"/>
      <c r="X5" s="91"/>
      <c r="Y5" s="38"/>
      <c r="Z5" s="275"/>
      <c r="AA5" s="91"/>
      <c r="AB5" s="93"/>
      <c r="AC5" s="94"/>
      <c r="AD5" s="91"/>
      <c r="AE5" s="38"/>
      <c r="AF5" s="10"/>
    </row>
    <row r="6" spans="1:32" s="9" customFormat="1" ht="16.2">
      <c r="A6" s="210"/>
      <c r="B6" s="244"/>
      <c r="C6" s="51"/>
      <c r="D6" s="7"/>
      <c r="E6" s="7"/>
      <c r="F6" s="45"/>
      <c r="G6" s="42"/>
      <c r="H6" s="262"/>
      <c r="I6" s="51" t="s">
        <v>241</v>
      </c>
      <c r="J6" s="78">
        <v>17</v>
      </c>
      <c r="K6" s="182">
        <f t="shared" si="1"/>
        <v>6.29</v>
      </c>
      <c r="L6" s="46" t="s">
        <v>249</v>
      </c>
      <c r="M6" s="102"/>
      <c r="N6" s="247"/>
      <c r="O6" s="51" t="s">
        <v>197</v>
      </c>
      <c r="P6" s="116">
        <v>25</v>
      </c>
      <c r="Q6" s="182">
        <f t="shared" si="2"/>
        <v>9.25</v>
      </c>
      <c r="R6" s="46" t="s">
        <v>250</v>
      </c>
      <c r="S6" s="149"/>
      <c r="T6" s="284"/>
      <c r="U6" s="91"/>
      <c r="V6" s="93"/>
      <c r="W6" s="94"/>
      <c r="X6" s="91"/>
      <c r="Y6" s="38"/>
      <c r="Z6" s="275"/>
      <c r="AA6" s="91"/>
      <c r="AB6" s="93"/>
      <c r="AC6" s="94"/>
      <c r="AD6" s="91"/>
      <c r="AE6" s="38"/>
      <c r="AF6" s="10"/>
    </row>
    <row r="7" spans="1:32" s="9" customFormat="1" ht="16.2">
      <c r="A7" s="211"/>
      <c r="B7" s="245"/>
      <c r="C7" s="51"/>
      <c r="D7" s="7"/>
      <c r="E7" s="7"/>
      <c r="F7" s="45"/>
      <c r="G7" s="42"/>
      <c r="H7" s="263"/>
      <c r="I7" s="51"/>
      <c r="J7" s="78"/>
      <c r="K7" s="78"/>
      <c r="L7" s="46"/>
      <c r="M7" s="102"/>
      <c r="N7" s="247"/>
      <c r="O7" s="51" t="s">
        <v>245</v>
      </c>
      <c r="P7" s="116">
        <v>18</v>
      </c>
      <c r="Q7" s="182">
        <f t="shared" si="2"/>
        <v>6.66</v>
      </c>
      <c r="R7" s="46" t="s">
        <v>279</v>
      </c>
      <c r="S7" s="149"/>
      <c r="T7" s="284"/>
      <c r="U7" s="91"/>
      <c r="V7" s="95"/>
      <c r="W7" s="91"/>
      <c r="X7" s="91"/>
      <c r="Y7" s="38"/>
      <c r="Z7" s="275"/>
      <c r="AA7" s="91"/>
      <c r="AB7" s="95"/>
      <c r="AC7" s="91"/>
      <c r="AD7" s="91"/>
      <c r="AE7" s="38"/>
      <c r="AF7" s="10"/>
    </row>
    <row r="8" spans="1:32" s="12" customFormat="1" ht="16.5" customHeight="1">
      <c r="A8" s="218" t="s">
        <v>34</v>
      </c>
      <c r="B8" s="243" t="str">
        <f>萬新葷菜單!D23</f>
        <v>泡菜豬柳</v>
      </c>
      <c r="C8" s="51" t="s">
        <v>218</v>
      </c>
      <c r="D8" s="78">
        <v>65</v>
      </c>
      <c r="E8" s="182">
        <f t="shared" ref="E8:E11" si="3">D8*370/1000</f>
        <v>24.05</v>
      </c>
      <c r="F8" s="45" t="s">
        <v>258</v>
      </c>
      <c r="G8" s="56"/>
      <c r="H8" s="246" t="str">
        <f>萬新葷菜單!D24</f>
        <v>三 杯 雞</v>
      </c>
      <c r="I8" s="51" t="s">
        <v>184</v>
      </c>
      <c r="J8" s="78">
        <v>120</v>
      </c>
      <c r="K8" s="182">
        <f t="shared" ref="K8" si="4">J8*370/1000</f>
        <v>44.4</v>
      </c>
      <c r="L8" s="45" t="s">
        <v>250</v>
      </c>
      <c r="M8" s="103"/>
      <c r="N8" s="247"/>
      <c r="O8" s="51" t="s">
        <v>246</v>
      </c>
      <c r="P8" s="116">
        <v>7</v>
      </c>
      <c r="Q8" s="182">
        <f t="shared" si="2"/>
        <v>2.59</v>
      </c>
      <c r="R8" s="45" t="s">
        <v>256</v>
      </c>
      <c r="S8" s="150"/>
      <c r="T8" s="284"/>
      <c r="U8" s="91"/>
      <c r="V8" s="92"/>
      <c r="W8" s="91"/>
      <c r="X8" s="91"/>
      <c r="Y8" s="91"/>
      <c r="Z8" s="275"/>
      <c r="AA8" s="91"/>
      <c r="AB8" s="92"/>
      <c r="AC8" s="96"/>
      <c r="AD8" s="96"/>
      <c r="AE8" s="97"/>
    </row>
    <row r="9" spans="1:32" s="12" customFormat="1" ht="16.2">
      <c r="A9" s="210"/>
      <c r="B9" s="244"/>
      <c r="C9" s="51" t="s">
        <v>238</v>
      </c>
      <c r="D9" s="78">
        <v>20</v>
      </c>
      <c r="E9" s="182">
        <f t="shared" si="3"/>
        <v>7.4</v>
      </c>
      <c r="F9" s="45" t="s">
        <v>256</v>
      </c>
      <c r="G9" s="56"/>
      <c r="H9" s="247"/>
      <c r="I9" s="51"/>
      <c r="J9" s="78"/>
      <c r="K9" s="78"/>
      <c r="L9" s="45"/>
      <c r="M9" s="104"/>
      <c r="N9" s="247"/>
      <c r="O9" s="51" t="s">
        <v>195</v>
      </c>
      <c r="P9" s="116">
        <v>10</v>
      </c>
      <c r="Q9" s="182">
        <f t="shared" si="2"/>
        <v>3.7</v>
      </c>
      <c r="R9" s="45" t="s">
        <v>251</v>
      </c>
      <c r="S9" s="46"/>
      <c r="T9" s="284"/>
      <c r="U9" s="91"/>
      <c r="V9" s="91"/>
      <c r="W9" s="91"/>
      <c r="X9" s="91"/>
      <c r="Y9" s="91"/>
      <c r="Z9" s="275"/>
      <c r="AA9" s="91"/>
      <c r="AB9" s="96"/>
      <c r="AC9" s="96"/>
      <c r="AD9" s="96"/>
      <c r="AE9" s="97"/>
    </row>
    <row r="10" spans="1:32" s="12" customFormat="1" ht="16.2">
      <c r="A10" s="210"/>
      <c r="B10" s="244"/>
      <c r="C10" s="51" t="s">
        <v>239</v>
      </c>
      <c r="D10" s="78">
        <v>30</v>
      </c>
      <c r="E10" s="182">
        <f t="shared" si="3"/>
        <v>11.1</v>
      </c>
      <c r="F10" s="45" t="s">
        <v>251</v>
      </c>
      <c r="G10" s="56"/>
      <c r="H10" s="247"/>
      <c r="I10" s="51"/>
      <c r="J10" s="78"/>
      <c r="K10" s="78"/>
      <c r="L10" s="45"/>
      <c r="M10" s="104"/>
      <c r="N10" s="247"/>
      <c r="O10" s="51" t="s">
        <v>187</v>
      </c>
      <c r="P10" s="116">
        <v>40</v>
      </c>
      <c r="Q10" s="182">
        <f t="shared" si="2"/>
        <v>14.8</v>
      </c>
      <c r="R10" s="45" t="s">
        <v>251</v>
      </c>
      <c r="S10" s="46"/>
      <c r="T10" s="284"/>
      <c r="U10" s="91"/>
      <c r="V10" s="91"/>
      <c r="W10" s="91"/>
      <c r="X10" s="91"/>
      <c r="Y10" s="91"/>
      <c r="Z10" s="275"/>
      <c r="AA10" s="91"/>
      <c r="AB10" s="96"/>
      <c r="AC10" s="96"/>
      <c r="AD10" s="96"/>
      <c r="AE10" s="97"/>
    </row>
    <row r="11" spans="1:32" s="12" customFormat="1" ht="16.2">
      <c r="A11" s="210"/>
      <c r="B11" s="244"/>
      <c r="C11" s="51" t="s">
        <v>143</v>
      </c>
      <c r="D11" s="78">
        <v>10</v>
      </c>
      <c r="E11" s="182">
        <f t="shared" si="3"/>
        <v>3.7</v>
      </c>
      <c r="F11" s="45" t="s">
        <v>258</v>
      </c>
      <c r="G11" s="56"/>
      <c r="H11" s="247"/>
      <c r="I11" s="51"/>
      <c r="J11" s="78"/>
      <c r="K11" s="78"/>
      <c r="L11" s="45"/>
      <c r="M11" s="104"/>
      <c r="N11" s="247"/>
      <c r="O11" s="51" t="s">
        <v>143</v>
      </c>
      <c r="P11" s="116">
        <v>15</v>
      </c>
      <c r="Q11" s="182">
        <f t="shared" si="2"/>
        <v>5.55</v>
      </c>
      <c r="R11" s="45" t="s">
        <v>258</v>
      </c>
      <c r="S11" s="46"/>
      <c r="T11" s="284"/>
      <c r="U11" s="91"/>
      <c r="V11" s="91"/>
      <c r="W11" s="91"/>
      <c r="X11" s="91"/>
      <c r="Y11" s="91"/>
      <c r="Z11" s="275"/>
      <c r="AA11" s="91"/>
      <c r="AB11" s="96"/>
      <c r="AC11" s="96"/>
      <c r="AD11" s="96"/>
      <c r="AE11" s="97"/>
      <c r="AF11" s="13"/>
    </row>
    <row r="12" spans="1:32" s="12" customFormat="1" ht="16.2">
      <c r="A12" s="210"/>
      <c r="B12" s="244"/>
      <c r="C12" s="51"/>
      <c r="D12" s="5"/>
      <c r="E12" s="5"/>
      <c r="F12" s="162"/>
      <c r="G12" s="57"/>
      <c r="H12" s="247"/>
      <c r="I12" s="51"/>
      <c r="J12" s="78"/>
      <c r="K12" s="78"/>
      <c r="L12" s="45"/>
      <c r="M12" s="104"/>
      <c r="N12" s="247"/>
      <c r="O12" s="51" t="s">
        <v>247</v>
      </c>
      <c r="P12" s="116">
        <v>15</v>
      </c>
      <c r="Q12" s="182">
        <f t="shared" si="2"/>
        <v>5.55</v>
      </c>
      <c r="R12" s="45" t="s">
        <v>251</v>
      </c>
      <c r="S12" s="46"/>
      <c r="T12" s="284"/>
      <c r="U12" s="91"/>
      <c r="V12" s="91"/>
      <c r="W12" s="91"/>
      <c r="X12" s="91"/>
      <c r="Y12" s="91"/>
      <c r="Z12" s="275"/>
      <c r="AA12" s="91"/>
      <c r="AB12" s="96"/>
      <c r="AC12" s="96"/>
      <c r="AD12" s="96"/>
      <c r="AE12" s="97"/>
    </row>
    <row r="13" spans="1:32" s="12" customFormat="1" ht="15.75" customHeight="1">
      <c r="A13" s="210"/>
      <c r="B13" s="244"/>
      <c r="C13" s="51"/>
      <c r="D13" s="5"/>
      <c r="E13" s="5"/>
      <c r="F13" s="162"/>
      <c r="G13" s="57"/>
      <c r="H13" s="247"/>
      <c r="I13" s="51"/>
      <c r="J13" s="78"/>
      <c r="K13" s="78"/>
      <c r="L13" s="45"/>
      <c r="M13" s="104"/>
      <c r="N13" s="247"/>
      <c r="O13" s="51"/>
      <c r="P13" s="51"/>
      <c r="Q13" s="51"/>
      <c r="R13" s="45"/>
      <c r="S13" s="46"/>
      <c r="T13" s="284"/>
      <c r="U13" s="91"/>
      <c r="V13" s="91"/>
      <c r="W13" s="91"/>
      <c r="X13" s="91"/>
      <c r="Y13" s="91"/>
      <c r="Z13" s="275"/>
      <c r="AA13" s="91"/>
      <c r="AB13" s="96"/>
      <c r="AC13" s="96"/>
      <c r="AD13" s="96"/>
      <c r="AE13" s="97"/>
    </row>
    <row r="14" spans="1:32" s="12" customFormat="1" ht="16.2">
      <c r="A14" s="211"/>
      <c r="B14" s="245"/>
      <c r="C14" s="51"/>
      <c r="D14" s="5"/>
      <c r="E14" s="5"/>
      <c r="F14" s="162"/>
      <c r="G14" s="57"/>
      <c r="H14" s="248"/>
      <c r="I14" s="51"/>
      <c r="J14" s="78"/>
      <c r="K14" s="78"/>
      <c r="L14" s="45"/>
      <c r="M14" s="104"/>
      <c r="N14" s="248"/>
      <c r="O14" s="51"/>
      <c r="P14" s="51"/>
      <c r="Q14" s="51"/>
      <c r="R14" s="45"/>
      <c r="S14" s="46"/>
      <c r="T14" s="284"/>
      <c r="U14" s="91"/>
      <c r="V14" s="91"/>
      <c r="W14" s="91"/>
      <c r="X14" s="91"/>
      <c r="Y14" s="91"/>
      <c r="Z14" s="275"/>
      <c r="AA14" s="91"/>
      <c r="AB14" s="96"/>
      <c r="AC14" s="96"/>
      <c r="AD14" s="96"/>
      <c r="AE14" s="97"/>
    </row>
    <row r="15" spans="1:32" s="12" customFormat="1" ht="15.75" customHeight="1">
      <c r="A15" s="209" t="s">
        <v>31</v>
      </c>
      <c r="B15" s="243" t="str">
        <f>萬新葷菜單!E23</f>
        <v>雙蔥炒豆干</v>
      </c>
      <c r="C15" s="51" t="s">
        <v>171</v>
      </c>
      <c r="D15" s="78">
        <v>45</v>
      </c>
      <c r="E15" s="182">
        <f t="shared" ref="E15:E16" si="5">D15*370/1000</f>
        <v>16.649999999999999</v>
      </c>
      <c r="F15" s="162" t="s">
        <v>278</v>
      </c>
      <c r="G15" s="57"/>
      <c r="H15" s="246" t="str">
        <f>萬新葷菜單!E24</f>
        <v>黃瓜肉片</v>
      </c>
      <c r="I15" s="51" t="s">
        <v>197</v>
      </c>
      <c r="J15" s="78">
        <v>18</v>
      </c>
      <c r="K15" s="182">
        <f t="shared" ref="K15:K18" si="6">J15*370/1000</f>
        <v>6.66</v>
      </c>
      <c r="L15" s="45" t="s">
        <v>250</v>
      </c>
      <c r="M15" s="104"/>
      <c r="N15" s="246" t="str">
        <f>萬新葷菜單!E25</f>
        <v>脆皮三節翅×1</v>
      </c>
      <c r="O15" s="51" t="s">
        <v>209</v>
      </c>
      <c r="P15" s="78">
        <v>85</v>
      </c>
      <c r="Q15" s="182">
        <f t="shared" ref="Q15" si="7">P15*370/1000</f>
        <v>31.45</v>
      </c>
      <c r="R15" s="45" t="s">
        <v>250</v>
      </c>
      <c r="S15" s="46"/>
      <c r="T15" s="284"/>
      <c r="U15" s="91"/>
      <c r="V15" s="92"/>
      <c r="W15" s="91"/>
      <c r="X15" s="91"/>
      <c r="Y15" s="91"/>
      <c r="Z15" s="275"/>
      <c r="AA15" s="91"/>
      <c r="AB15" s="92"/>
      <c r="AC15" s="96"/>
      <c r="AD15" s="96"/>
      <c r="AE15" s="97"/>
    </row>
    <row r="16" spans="1:32" s="12" customFormat="1" ht="16.5" customHeight="1">
      <c r="A16" s="210"/>
      <c r="B16" s="244"/>
      <c r="C16" s="51" t="s">
        <v>202</v>
      </c>
      <c r="D16" s="78">
        <v>20</v>
      </c>
      <c r="E16" s="182">
        <f t="shared" si="5"/>
        <v>7.4</v>
      </c>
      <c r="F16" s="116" t="s">
        <v>249</v>
      </c>
      <c r="G16" s="58"/>
      <c r="H16" s="247"/>
      <c r="I16" s="51" t="s">
        <v>242</v>
      </c>
      <c r="J16" s="78">
        <v>50</v>
      </c>
      <c r="K16" s="182">
        <f t="shared" si="6"/>
        <v>18.5</v>
      </c>
      <c r="L16" s="45" t="s">
        <v>258</v>
      </c>
      <c r="M16" s="104"/>
      <c r="N16" s="247"/>
      <c r="O16" s="51"/>
      <c r="P16" s="78"/>
      <c r="Q16" s="78"/>
      <c r="R16" s="45"/>
      <c r="S16" s="46"/>
      <c r="T16" s="284"/>
      <c r="U16" s="91"/>
      <c r="V16" s="92"/>
      <c r="W16" s="91"/>
      <c r="X16" s="91"/>
      <c r="Y16" s="91"/>
      <c r="Z16" s="275"/>
      <c r="AA16" s="91"/>
      <c r="AB16" s="92"/>
      <c r="AC16" s="91"/>
      <c r="AD16" s="91"/>
      <c r="AE16" s="89"/>
    </row>
    <row r="17" spans="1:31" s="12" customFormat="1" ht="16.2">
      <c r="A17" s="210"/>
      <c r="B17" s="244"/>
      <c r="C17" s="51"/>
      <c r="D17" s="11"/>
      <c r="E17" s="11"/>
      <c r="F17" s="167"/>
      <c r="G17" s="59"/>
      <c r="H17" s="247"/>
      <c r="I17" s="51" t="s">
        <v>146</v>
      </c>
      <c r="J17" s="78">
        <v>10</v>
      </c>
      <c r="K17" s="182">
        <f t="shared" si="6"/>
        <v>3.7</v>
      </c>
      <c r="L17" s="45" t="s">
        <v>254</v>
      </c>
      <c r="M17" s="104"/>
      <c r="N17" s="247"/>
      <c r="O17" s="51"/>
      <c r="P17" s="51"/>
      <c r="Q17" s="51"/>
      <c r="R17" s="45"/>
      <c r="S17" s="46"/>
      <c r="T17" s="284"/>
      <c r="U17" s="91"/>
      <c r="V17" s="91"/>
      <c r="W17" s="91"/>
      <c r="X17" s="91"/>
      <c r="Y17" s="91"/>
      <c r="Z17" s="275"/>
      <c r="AA17" s="91"/>
      <c r="AB17" s="91"/>
      <c r="AC17" s="91"/>
      <c r="AD17" s="91"/>
      <c r="AE17" s="89"/>
    </row>
    <row r="18" spans="1:31" s="12" customFormat="1" ht="16.2">
      <c r="A18" s="210"/>
      <c r="B18" s="244"/>
      <c r="C18" s="51"/>
      <c r="D18" s="5"/>
      <c r="E18" s="5"/>
      <c r="F18" s="162"/>
      <c r="G18" s="57"/>
      <c r="H18" s="247"/>
      <c r="I18" s="51" t="s">
        <v>243</v>
      </c>
      <c r="J18" s="78">
        <v>10</v>
      </c>
      <c r="K18" s="182">
        <f t="shared" si="6"/>
        <v>3.7</v>
      </c>
      <c r="L18" s="45" t="s">
        <v>265</v>
      </c>
      <c r="M18" s="104"/>
      <c r="N18" s="247"/>
      <c r="O18" s="51"/>
      <c r="P18" s="51"/>
      <c r="Q18" s="51"/>
      <c r="R18" s="45"/>
      <c r="S18" s="46"/>
      <c r="T18" s="284"/>
      <c r="U18" s="91"/>
      <c r="V18" s="91"/>
      <c r="W18" s="91"/>
      <c r="X18" s="91"/>
      <c r="Y18" s="91"/>
      <c r="Z18" s="275"/>
      <c r="AA18" s="91"/>
      <c r="AB18" s="91"/>
      <c r="AC18" s="91"/>
      <c r="AD18" s="91"/>
      <c r="AE18" s="89"/>
    </row>
    <row r="19" spans="1:31" s="12" customFormat="1" ht="16.2">
      <c r="A19" s="210"/>
      <c r="B19" s="244"/>
      <c r="C19" s="51"/>
      <c r="D19" s="5"/>
      <c r="E19" s="5"/>
      <c r="F19" s="162"/>
      <c r="G19" s="57"/>
      <c r="H19" s="247"/>
      <c r="I19" s="51"/>
      <c r="J19" s="78"/>
      <c r="K19" s="78"/>
      <c r="L19" s="45"/>
      <c r="M19" s="104"/>
      <c r="N19" s="247"/>
      <c r="O19" s="51"/>
      <c r="P19" s="51"/>
      <c r="Q19" s="51"/>
      <c r="R19" s="45"/>
      <c r="S19" s="46"/>
      <c r="T19" s="284"/>
      <c r="U19" s="91"/>
      <c r="V19" s="91"/>
      <c r="W19" s="91"/>
      <c r="X19" s="91"/>
      <c r="Y19" s="91"/>
      <c r="Z19" s="275"/>
      <c r="AA19" s="91"/>
      <c r="AB19" s="91"/>
      <c r="AC19" s="91"/>
      <c r="AD19" s="91"/>
      <c r="AE19" s="89"/>
    </row>
    <row r="20" spans="1:31" s="12" customFormat="1" ht="16.2">
      <c r="A20" s="211"/>
      <c r="B20" s="245"/>
      <c r="C20" s="51"/>
      <c r="D20" s="5"/>
      <c r="E20" s="5"/>
      <c r="F20" s="162"/>
      <c r="G20" s="57"/>
      <c r="H20" s="248"/>
      <c r="I20" s="51"/>
      <c r="J20" s="78"/>
      <c r="K20" s="78"/>
      <c r="L20" s="45"/>
      <c r="M20" s="104"/>
      <c r="N20" s="248"/>
      <c r="O20" s="51"/>
      <c r="P20" s="51"/>
      <c r="Q20" s="51"/>
      <c r="R20" s="45"/>
      <c r="S20" s="46"/>
      <c r="T20" s="284"/>
      <c r="U20" s="91"/>
      <c r="V20" s="91"/>
      <c r="W20" s="91"/>
      <c r="X20" s="91"/>
      <c r="Y20" s="91"/>
      <c r="Z20" s="275"/>
      <c r="AA20" s="91"/>
      <c r="AB20" s="91"/>
      <c r="AC20" s="91"/>
      <c r="AD20" s="91"/>
      <c r="AE20" s="89"/>
    </row>
    <row r="21" spans="1:31" s="12" customFormat="1" ht="16.5" customHeight="1">
      <c r="A21" s="209" t="s">
        <v>32</v>
      </c>
      <c r="B21" s="243" t="str">
        <f>萬新葷菜單!F23</f>
        <v>炒 油 菜</v>
      </c>
      <c r="C21" s="51" t="s">
        <v>180</v>
      </c>
      <c r="D21" s="78">
        <v>100</v>
      </c>
      <c r="E21" s="182">
        <f t="shared" ref="E21" si="8">D21*370/1000</f>
        <v>37</v>
      </c>
      <c r="F21" s="162" t="s">
        <v>251</v>
      </c>
      <c r="G21" s="57"/>
      <c r="H21" s="246" t="str">
        <f>萬新葷菜單!F24</f>
        <v>炒小白菜</v>
      </c>
      <c r="I21" s="51" t="s">
        <v>203</v>
      </c>
      <c r="J21" s="78">
        <v>100</v>
      </c>
      <c r="K21" s="182">
        <f t="shared" ref="K21" si="9">J21*370/1000</f>
        <v>37</v>
      </c>
      <c r="L21" s="45" t="s">
        <v>251</v>
      </c>
      <c r="M21" s="104"/>
      <c r="N21" s="246" t="str">
        <f>萬新葷菜單!F25</f>
        <v>炒空心菜</v>
      </c>
      <c r="O21" s="51" t="s">
        <v>248</v>
      </c>
      <c r="P21" s="78">
        <v>100</v>
      </c>
      <c r="Q21" s="182">
        <f t="shared" ref="Q21" si="10">P21*370/1000</f>
        <v>37</v>
      </c>
      <c r="R21" s="45" t="s">
        <v>258</v>
      </c>
      <c r="S21" s="46"/>
      <c r="T21" s="284"/>
      <c r="U21" s="154"/>
      <c r="V21" s="92"/>
      <c r="W21" s="3"/>
      <c r="X21" s="91"/>
      <c r="Y21" s="91"/>
      <c r="Z21" s="275"/>
      <c r="AA21" s="91"/>
      <c r="AB21" s="92"/>
      <c r="AC21" s="3"/>
      <c r="AD21" s="91"/>
      <c r="AE21" s="89"/>
    </row>
    <row r="22" spans="1:31" s="12" customFormat="1" ht="16.5" customHeight="1">
      <c r="A22" s="210"/>
      <c r="B22" s="244"/>
      <c r="C22" s="51"/>
      <c r="D22" s="5"/>
      <c r="E22" s="5"/>
      <c r="F22" s="45"/>
      <c r="G22" s="56"/>
      <c r="H22" s="247"/>
      <c r="I22" s="51"/>
      <c r="J22" s="78"/>
      <c r="K22" s="78"/>
      <c r="L22" s="45"/>
      <c r="M22" s="104"/>
      <c r="N22" s="247"/>
      <c r="O22" s="51"/>
      <c r="P22" s="51"/>
      <c r="Q22" s="45"/>
      <c r="R22" s="45"/>
      <c r="S22" s="46"/>
      <c r="T22" s="284"/>
      <c r="U22" s="91"/>
      <c r="V22" s="91"/>
      <c r="W22" s="91"/>
      <c r="X22" s="91"/>
      <c r="Y22" s="91"/>
      <c r="Z22" s="275"/>
      <c r="AA22" s="91"/>
      <c r="AB22" s="91"/>
      <c r="AC22" s="91"/>
      <c r="AD22" s="91"/>
      <c r="AE22" s="89"/>
    </row>
    <row r="23" spans="1:31" s="12" customFormat="1" ht="16.5" customHeight="1">
      <c r="A23" s="210"/>
      <c r="B23" s="244"/>
      <c r="C23" s="51"/>
      <c r="D23" s="5"/>
      <c r="E23" s="5"/>
      <c r="F23" s="45"/>
      <c r="G23" s="56"/>
      <c r="H23" s="247"/>
      <c r="I23" s="51"/>
      <c r="J23" s="78"/>
      <c r="K23" s="78"/>
      <c r="L23" s="45"/>
      <c r="M23" s="104"/>
      <c r="N23" s="247"/>
      <c r="O23" s="51"/>
      <c r="P23" s="51"/>
      <c r="Q23" s="45"/>
      <c r="R23" s="45"/>
      <c r="S23" s="46"/>
      <c r="T23" s="284"/>
      <c r="U23" s="91"/>
      <c r="V23" s="91"/>
      <c r="W23" s="91"/>
      <c r="X23" s="91"/>
      <c r="Y23" s="91"/>
      <c r="Z23" s="275"/>
      <c r="AA23" s="91"/>
      <c r="AB23" s="91"/>
      <c r="AC23" s="91"/>
      <c r="AD23" s="91"/>
      <c r="AE23" s="89"/>
    </row>
    <row r="24" spans="1:31" s="12" customFormat="1" ht="16.2">
      <c r="A24" s="211"/>
      <c r="B24" s="245"/>
      <c r="C24" s="51"/>
      <c r="D24" s="5"/>
      <c r="E24" s="5"/>
      <c r="F24" s="45"/>
      <c r="G24" s="56"/>
      <c r="H24" s="248"/>
      <c r="I24" s="51"/>
      <c r="J24" s="78"/>
      <c r="K24" s="78"/>
      <c r="L24" s="45"/>
      <c r="M24" s="104"/>
      <c r="N24" s="247"/>
      <c r="O24" s="51"/>
      <c r="P24" s="51"/>
      <c r="Q24" s="45"/>
      <c r="R24" s="45"/>
      <c r="S24" s="46"/>
      <c r="T24" s="284"/>
      <c r="U24" s="91"/>
      <c r="V24" s="91"/>
      <c r="W24" s="91"/>
      <c r="X24" s="91"/>
      <c r="Y24" s="91"/>
      <c r="Z24" s="275"/>
      <c r="AA24" s="91"/>
      <c r="AB24" s="91"/>
      <c r="AC24" s="91"/>
      <c r="AD24" s="91"/>
      <c r="AE24" s="89"/>
    </row>
    <row r="25" spans="1:31" s="12" customFormat="1" ht="15.75" customHeight="1">
      <c r="A25" s="209" t="s">
        <v>33</v>
      </c>
      <c r="B25" s="243" t="str">
        <f>萬新葷菜單!G23</f>
        <v>薑絲海芽</v>
      </c>
      <c r="C25" s="51" t="s">
        <v>240</v>
      </c>
      <c r="D25" s="78">
        <v>1</v>
      </c>
      <c r="E25" s="78">
        <v>1</v>
      </c>
      <c r="F25" s="45" t="s">
        <v>249</v>
      </c>
      <c r="G25" s="56"/>
      <c r="H25" s="246" t="str">
        <f>萬新葷菜單!G24</f>
        <v>四神龍骨</v>
      </c>
      <c r="I25" s="51" t="s">
        <v>244</v>
      </c>
      <c r="J25" s="78">
        <v>16</v>
      </c>
      <c r="K25" s="182">
        <f t="shared" ref="K25" si="11">J25*370/1000</f>
        <v>5.92</v>
      </c>
      <c r="L25" s="45" t="s">
        <v>255</v>
      </c>
      <c r="M25" s="104"/>
      <c r="N25" s="247"/>
      <c r="O25" s="51"/>
      <c r="P25" s="45"/>
      <c r="Q25" s="45"/>
      <c r="R25" s="45"/>
      <c r="S25" s="46"/>
      <c r="T25" s="284"/>
      <c r="U25" s="91"/>
      <c r="V25" s="91"/>
      <c r="W25" s="91"/>
      <c r="X25" s="91"/>
      <c r="Y25" s="91"/>
      <c r="Z25" s="275"/>
      <c r="AA25" s="91"/>
      <c r="AB25" s="92"/>
      <c r="AC25" s="91"/>
      <c r="AD25" s="91"/>
      <c r="AE25" s="89"/>
    </row>
    <row r="26" spans="1:31" s="12" customFormat="1" ht="16.2">
      <c r="A26" s="210"/>
      <c r="B26" s="244"/>
      <c r="C26" s="51"/>
      <c r="D26" s="78"/>
      <c r="E26" s="78"/>
      <c r="F26" s="162"/>
      <c r="G26" s="57"/>
      <c r="H26" s="247"/>
      <c r="I26" s="51"/>
      <c r="J26" s="51"/>
      <c r="K26" s="79"/>
      <c r="L26" s="45"/>
      <c r="M26" s="104"/>
      <c r="N26" s="247"/>
      <c r="O26" s="51"/>
      <c r="P26" s="51"/>
      <c r="Q26" s="79"/>
      <c r="R26" s="45"/>
      <c r="S26" s="46"/>
      <c r="T26" s="284"/>
      <c r="U26" s="91"/>
      <c r="V26" s="91"/>
      <c r="W26" s="155"/>
      <c r="X26" s="91"/>
      <c r="Y26" s="91"/>
      <c r="Z26" s="275"/>
      <c r="AA26" s="91"/>
      <c r="AB26" s="92"/>
      <c r="AC26" s="91"/>
      <c r="AD26" s="91"/>
      <c r="AE26" s="89"/>
    </row>
    <row r="27" spans="1:31" s="12" customFormat="1" ht="16.2">
      <c r="A27" s="211"/>
      <c r="B27" s="249"/>
      <c r="C27" s="51"/>
      <c r="D27" s="5"/>
      <c r="E27" s="6"/>
      <c r="F27" s="6"/>
      <c r="G27" s="56"/>
      <c r="H27" s="250"/>
      <c r="I27" s="51"/>
      <c r="J27" s="51"/>
      <c r="K27" s="79"/>
      <c r="L27" s="45"/>
      <c r="M27" s="104"/>
      <c r="N27" s="250"/>
      <c r="O27" s="51"/>
      <c r="P27" s="51"/>
      <c r="Q27" s="79"/>
      <c r="R27" s="45"/>
      <c r="S27" s="46"/>
      <c r="T27" s="284"/>
      <c r="U27" s="91"/>
      <c r="V27" s="91"/>
      <c r="W27" s="155"/>
      <c r="X27" s="91"/>
      <c r="Y27" s="91"/>
      <c r="Z27" s="275"/>
      <c r="AA27" s="91"/>
      <c r="AB27" s="92"/>
      <c r="AC27" s="91"/>
      <c r="AD27" s="91"/>
      <c r="AE27" s="89"/>
    </row>
    <row r="28" spans="1:31" s="17" customFormat="1" ht="18" customHeight="1">
      <c r="A28" s="27" t="s">
        <v>19</v>
      </c>
      <c r="B28" s="14"/>
      <c r="C28" s="14"/>
      <c r="D28" s="14"/>
      <c r="E28" s="15"/>
      <c r="F28" s="14"/>
      <c r="G28" s="60"/>
      <c r="H28" s="70" t="s">
        <v>19</v>
      </c>
      <c r="I28" s="71" t="s">
        <v>19</v>
      </c>
      <c r="J28" s="71"/>
      <c r="K28" s="72"/>
      <c r="L28" s="73"/>
      <c r="M28" s="73"/>
      <c r="N28" s="70"/>
      <c r="O28" s="71"/>
      <c r="P28" s="71"/>
      <c r="Q28" s="72"/>
      <c r="R28" s="73"/>
      <c r="S28" s="151"/>
      <c r="T28" s="158"/>
      <c r="U28" s="98"/>
      <c r="V28" s="98"/>
      <c r="W28" s="156"/>
      <c r="X28" s="99"/>
      <c r="Y28" s="99"/>
      <c r="Z28" s="98"/>
      <c r="AA28" s="99"/>
      <c r="AB28" s="98"/>
      <c r="AC28" s="100"/>
      <c r="AD28" s="99"/>
      <c r="AE28" s="26"/>
    </row>
    <row r="29" spans="1:31" s="17" customFormat="1" ht="18" customHeight="1">
      <c r="A29" s="28" t="s">
        <v>50</v>
      </c>
      <c r="B29" s="14"/>
      <c r="C29" s="14"/>
      <c r="D29" s="185"/>
      <c r="E29" s="15"/>
      <c r="F29" s="14"/>
      <c r="G29" s="60"/>
      <c r="H29" s="70"/>
      <c r="I29" s="73"/>
      <c r="J29" s="71"/>
      <c r="K29" s="72"/>
      <c r="L29" s="73"/>
      <c r="M29" s="73"/>
      <c r="N29" s="70"/>
      <c r="O29" s="73"/>
      <c r="P29" s="71"/>
      <c r="Q29" s="72"/>
      <c r="R29" s="73"/>
      <c r="S29" s="151"/>
      <c r="T29" s="158"/>
      <c r="U29" s="99"/>
      <c r="V29" s="98"/>
      <c r="W29" s="156"/>
      <c r="X29" s="99"/>
      <c r="Y29" s="99"/>
      <c r="Z29" s="98"/>
      <c r="AA29" s="99"/>
      <c r="AB29" s="98"/>
      <c r="AC29" s="100"/>
      <c r="AD29" s="99"/>
      <c r="AE29" s="26"/>
    </row>
    <row r="30" spans="1:31" s="17" customFormat="1" ht="19.95" customHeight="1">
      <c r="A30" s="208" t="s">
        <v>18</v>
      </c>
      <c r="B30" s="216" t="s">
        <v>51</v>
      </c>
      <c r="C30" s="192"/>
      <c r="D30" s="192"/>
      <c r="E30" s="192"/>
      <c r="F30" s="193"/>
      <c r="G30" s="80">
        <v>5.5</v>
      </c>
      <c r="H30" s="216" t="s">
        <v>51</v>
      </c>
      <c r="I30" s="192"/>
      <c r="J30" s="192"/>
      <c r="K30" s="192"/>
      <c r="L30" s="193"/>
      <c r="M30" s="80">
        <v>5.5</v>
      </c>
      <c r="N30" s="216" t="s">
        <v>51</v>
      </c>
      <c r="O30" s="192"/>
      <c r="P30" s="192"/>
      <c r="Q30" s="192"/>
      <c r="R30" s="193"/>
      <c r="S30" s="152">
        <v>5.5</v>
      </c>
      <c r="T30" s="286"/>
      <c r="U30" s="285"/>
      <c r="V30" s="285"/>
      <c r="W30" s="285"/>
      <c r="X30" s="285"/>
      <c r="Y30" s="101"/>
      <c r="Z30" s="285"/>
      <c r="AA30" s="285"/>
      <c r="AB30" s="285"/>
      <c r="AC30" s="285"/>
      <c r="AD30" s="285"/>
      <c r="AE30" s="101"/>
    </row>
    <row r="31" spans="1:31" s="17" customFormat="1" ht="19.95" customHeight="1">
      <c r="A31" s="208"/>
      <c r="B31" s="194" t="s">
        <v>17</v>
      </c>
      <c r="C31" s="192"/>
      <c r="D31" s="192"/>
      <c r="E31" s="192"/>
      <c r="F31" s="193"/>
      <c r="G31" s="80">
        <v>3</v>
      </c>
      <c r="H31" s="194" t="s">
        <v>17</v>
      </c>
      <c r="I31" s="192"/>
      <c r="J31" s="192"/>
      <c r="K31" s="192"/>
      <c r="L31" s="193"/>
      <c r="M31" s="80">
        <v>3</v>
      </c>
      <c r="N31" s="194" t="s">
        <v>17</v>
      </c>
      <c r="O31" s="192"/>
      <c r="P31" s="192"/>
      <c r="Q31" s="192"/>
      <c r="R31" s="193"/>
      <c r="S31" s="152">
        <v>3</v>
      </c>
      <c r="T31" s="286"/>
      <c r="U31" s="285"/>
      <c r="V31" s="285"/>
      <c r="W31" s="285"/>
      <c r="X31" s="285"/>
      <c r="Y31" s="101"/>
      <c r="Z31" s="285"/>
      <c r="AA31" s="285"/>
      <c r="AB31" s="285"/>
      <c r="AC31" s="285"/>
      <c r="AD31" s="285"/>
      <c r="AE31" s="101"/>
    </row>
    <row r="32" spans="1:31" s="17" customFormat="1" ht="19.95" customHeight="1">
      <c r="A32" s="208"/>
      <c r="B32" s="194" t="s">
        <v>16</v>
      </c>
      <c r="C32" s="192"/>
      <c r="D32" s="192"/>
      <c r="E32" s="192"/>
      <c r="F32" s="193"/>
      <c r="G32" s="80">
        <v>1.8</v>
      </c>
      <c r="H32" s="194" t="s">
        <v>16</v>
      </c>
      <c r="I32" s="192"/>
      <c r="J32" s="192"/>
      <c r="K32" s="192"/>
      <c r="L32" s="193"/>
      <c r="M32" s="80">
        <v>1.7</v>
      </c>
      <c r="N32" s="194" t="s">
        <v>16</v>
      </c>
      <c r="O32" s="192"/>
      <c r="P32" s="192"/>
      <c r="Q32" s="192"/>
      <c r="R32" s="193"/>
      <c r="S32" s="152">
        <v>1.7</v>
      </c>
      <c r="T32" s="286"/>
      <c r="U32" s="285"/>
      <c r="V32" s="285"/>
      <c r="W32" s="285"/>
      <c r="X32" s="285"/>
      <c r="Y32" s="101"/>
      <c r="Z32" s="285"/>
      <c r="AA32" s="285"/>
      <c r="AB32" s="285"/>
      <c r="AC32" s="285"/>
      <c r="AD32" s="285"/>
      <c r="AE32" s="101"/>
    </row>
    <row r="33" spans="1:41" s="17" customFormat="1" ht="19.95" customHeight="1">
      <c r="A33" s="208"/>
      <c r="B33" s="194" t="s">
        <v>53</v>
      </c>
      <c r="C33" s="192"/>
      <c r="D33" s="192"/>
      <c r="E33" s="192"/>
      <c r="F33" s="193"/>
      <c r="G33" s="80">
        <v>0</v>
      </c>
      <c r="H33" s="194" t="s">
        <v>53</v>
      </c>
      <c r="I33" s="192"/>
      <c r="J33" s="192"/>
      <c r="K33" s="192"/>
      <c r="L33" s="193"/>
      <c r="M33" s="80">
        <v>0</v>
      </c>
      <c r="N33" s="194" t="s">
        <v>53</v>
      </c>
      <c r="O33" s="192"/>
      <c r="P33" s="192"/>
      <c r="Q33" s="192"/>
      <c r="R33" s="193"/>
      <c r="S33" s="152">
        <v>0</v>
      </c>
      <c r="T33" s="286"/>
      <c r="U33" s="285"/>
      <c r="V33" s="285"/>
      <c r="W33" s="285"/>
      <c r="X33" s="285"/>
      <c r="Y33" s="101"/>
      <c r="Z33" s="285"/>
      <c r="AA33" s="285"/>
      <c r="AB33" s="285"/>
      <c r="AC33" s="285"/>
      <c r="AD33" s="285"/>
      <c r="AE33" s="101"/>
    </row>
    <row r="34" spans="1:41" s="17" customFormat="1" ht="19.95" customHeight="1">
      <c r="A34" s="208"/>
      <c r="B34" s="194" t="s">
        <v>15</v>
      </c>
      <c r="C34" s="192"/>
      <c r="D34" s="192"/>
      <c r="E34" s="192"/>
      <c r="F34" s="193"/>
      <c r="G34" s="80">
        <v>0</v>
      </c>
      <c r="H34" s="194" t="s">
        <v>15</v>
      </c>
      <c r="I34" s="192"/>
      <c r="J34" s="192"/>
      <c r="K34" s="192"/>
      <c r="L34" s="193"/>
      <c r="M34" s="80">
        <v>1</v>
      </c>
      <c r="N34" s="194" t="s">
        <v>15</v>
      </c>
      <c r="O34" s="192"/>
      <c r="P34" s="192"/>
      <c r="Q34" s="192"/>
      <c r="R34" s="193"/>
      <c r="S34" s="152">
        <v>0</v>
      </c>
      <c r="T34" s="286"/>
      <c r="U34" s="285"/>
      <c r="V34" s="285"/>
      <c r="W34" s="285"/>
      <c r="X34" s="285"/>
      <c r="Y34" s="101"/>
      <c r="Z34" s="285"/>
      <c r="AA34" s="285"/>
      <c r="AB34" s="285"/>
      <c r="AC34" s="285"/>
      <c r="AD34" s="285"/>
      <c r="AE34" s="101"/>
    </row>
    <row r="35" spans="1:41" s="17" customFormat="1" ht="19.95" customHeight="1">
      <c r="A35" s="208"/>
      <c r="B35" s="194" t="s">
        <v>52</v>
      </c>
      <c r="C35" s="192"/>
      <c r="D35" s="192"/>
      <c r="E35" s="192"/>
      <c r="F35" s="193"/>
      <c r="G35" s="290">
        <v>3</v>
      </c>
      <c r="H35" s="194" t="s">
        <v>52</v>
      </c>
      <c r="I35" s="192"/>
      <c r="J35" s="192"/>
      <c r="K35" s="192"/>
      <c r="L35" s="193"/>
      <c r="M35" s="80">
        <v>2.7</v>
      </c>
      <c r="N35" s="194" t="s">
        <v>52</v>
      </c>
      <c r="O35" s="192"/>
      <c r="P35" s="192"/>
      <c r="Q35" s="192"/>
      <c r="R35" s="193"/>
      <c r="S35" s="152">
        <v>2.5</v>
      </c>
      <c r="T35" s="286"/>
      <c r="U35" s="285"/>
      <c r="V35" s="285"/>
      <c r="W35" s="285"/>
      <c r="X35" s="285"/>
      <c r="Y35" s="101"/>
      <c r="Z35" s="285"/>
      <c r="AA35" s="285"/>
      <c r="AB35" s="285"/>
      <c r="AC35" s="285"/>
      <c r="AD35" s="285"/>
      <c r="AE35" s="101"/>
    </row>
    <row r="36" spans="1:41" s="17" customFormat="1" ht="19.5" customHeight="1">
      <c r="A36" s="208"/>
      <c r="B36" s="194" t="s">
        <v>14</v>
      </c>
      <c r="C36" s="192"/>
      <c r="D36" s="192"/>
      <c r="E36" s="192"/>
      <c r="F36" s="193"/>
      <c r="G36" s="81">
        <f>G30*68+G31*45+G32*25+G34*60+G35*75</f>
        <v>779</v>
      </c>
      <c r="H36" s="194" t="s">
        <v>14</v>
      </c>
      <c r="I36" s="192"/>
      <c r="J36" s="192"/>
      <c r="K36" s="192"/>
      <c r="L36" s="193"/>
      <c r="M36" s="81">
        <f>M30*68+M31*45+M32*25+M34*60+M35*75</f>
        <v>814</v>
      </c>
      <c r="N36" s="194" t="s">
        <v>14</v>
      </c>
      <c r="O36" s="192"/>
      <c r="P36" s="192"/>
      <c r="Q36" s="192"/>
      <c r="R36" s="193"/>
      <c r="S36" s="153">
        <f>S30*68+S31*45+S32*25+S34*60+S35*75</f>
        <v>739</v>
      </c>
      <c r="T36" s="286"/>
      <c r="U36" s="285"/>
      <c r="V36" s="285"/>
      <c r="W36" s="285"/>
      <c r="X36" s="285"/>
      <c r="Y36" s="112"/>
      <c r="Z36" s="285"/>
      <c r="AA36" s="285"/>
      <c r="AB36" s="285"/>
      <c r="AC36" s="285"/>
      <c r="AD36" s="285"/>
      <c r="AE36" s="112"/>
    </row>
    <row r="37" spans="1:41" s="17" customFormat="1" ht="26.25" customHeight="1">
      <c r="A37" s="20" t="s">
        <v>13</v>
      </c>
      <c r="B37" s="113"/>
      <c r="C37" s="21"/>
      <c r="D37" s="22"/>
      <c r="E37" s="23"/>
      <c r="F37" s="22"/>
      <c r="G37" s="34"/>
      <c r="H37" s="35" t="s">
        <v>13</v>
      </c>
      <c r="I37" s="20"/>
      <c r="J37" s="21"/>
      <c r="K37" s="22"/>
      <c r="L37" s="23"/>
      <c r="M37" s="34"/>
      <c r="N37" s="35" t="s">
        <v>13</v>
      </c>
      <c r="O37" s="20"/>
      <c r="P37" s="21"/>
      <c r="Q37" s="22"/>
      <c r="R37" s="23"/>
      <c r="S37" s="22"/>
      <c r="T37" s="114"/>
      <c r="U37" s="26"/>
      <c r="V37" s="24"/>
      <c r="X37" s="115"/>
      <c r="Z37" s="26"/>
      <c r="AA37" s="26"/>
      <c r="AB37" s="24"/>
      <c r="AD37" s="115"/>
      <c r="AN37" s="24"/>
      <c r="AO37" s="18"/>
    </row>
    <row r="38" spans="1:41" s="17" customFormat="1" ht="24.75" customHeight="1">
      <c r="A38" s="25" t="s">
        <v>12</v>
      </c>
      <c r="B38" s="24"/>
      <c r="H38" s="26"/>
      <c r="L38" s="26" t="s">
        <v>11</v>
      </c>
      <c r="M38" s="26"/>
      <c r="N38" s="26"/>
      <c r="R38" s="26"/>
      <c r="S38" s="26"/>
      <c r="T38" s="26" t="s">
        <v>10</v>
      </c>
      <c r="Z38" s="26" t="s">
        <v>9</v>
      </c>
      <c r="AD38" s="26"/>
      <c r="AE38" s="26"/>
    </row>
  </sheetData>
  <mergeCells count="76">
    <mergeCell ref="Z36:AD36"/>
    <mergeCell ref="B35:F35"/>
    <mergeCell ref="H35:L35"/>
    <mergeCell ref="N35:R35"/>
    <mergeCell ref="T35:X35"/>
    <mergeCell ref="Z35:AD35"/>
    <mergeCell ref="N36:R36"/>
    <mergeCell ref="T36:X36"/>
    <mergeCell ref="Z30:AD30"/>
    <mergeCell ref="B31:F31"/>
    <mergeCell ref="H31:L31"/>
    <mergeCell ref="N31:R31"/>
    <mergeCell ref="T31:X31"/>
    <mergeCell ref="Z31:AD31"/>
    <mergeCell ref="N30:R30"/>
    <mergeCell ref="T30:X30"/>
    <mergeCell ref="Z32:AD32"/>
    <mergeCell ref="B34:F34"/>
    <mergeCell ref="H34:L34"/>
    <mergeCell ref="N34:R34"/>
    <mergeCell ref="T34:X34"/>
    <mergeCell ref="Z34:AD34"/>
    <mergeCell ref="B33:F33"/>
    <mergeCell ref="H33:L33"/>
    <mergeCell ref="B32:F32"/>
    <mergeCell ref="Z33:AD33"/>
    <mergeCell ref="H32:L32"/>
    <mergeCell ref="N32:R32"/>
    <mergeCell ref="T32:X32"/>
    <mergeCell ref="N33:R33"/>
    <mergeCell ref="T33:X33"/>
    <mergeCell ref="A30:A36"/>
    <mergeCell ref="B30:F30"/>
    <mergeCell ref="H30:L30"/>
    <mergeCell ref="B36:F36"/>
    <mergeCell ref="H36:L36"/>
    <mergeCell ref="Z21:Z24"/>
    <mergeCell ref="A25:A27"/>
    <mergeCell ref="B25:B27"/>
    <mergeCell ref="H25:H27"/>
    <mergeCell ref="T25:T27"/>
    <mergeCell ref="A21:A24"/>
    <mergeCell ref="B21:B24"/>
    <mergeCell ref="H21:H24"/>
    <mergeCell ref="T21:T24"/>
    <mergeCell ref="Z25:Z27"/>
    <mergeCell ref="N21:N27"/>
    <mergeCell ref="N15:N20"/>
    <mergeCell ref="T15:T20"/>
    <mergeCell ref="Z5:Z7"/>
    <mergeCell ref="A8:A14"/>
    <mergeCell ref="B8:B14"/>
    <mergeCell ref="H8:H14"/>
    <mergeCell ref="T8:T14"/>
    <mergeCell ref="Z8:Z14"/>
    <mergeCell ref="A5:A7"/>
    <mergeCell ref="B5:B7"/>
    <mergeCell ref="H5:H7"/>
    <mergeCell ref="T5:T7"/>
    <mergeCell ref="Z15:Z20"/>
    <mergeCell ref="A15:A20"/>
    <mergeCell ref="B15:B20"/>
    <mergeCell ref="H15:H20"/>
    <mergeCell ref="N5:N1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萬新葷菜單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PC-20221214</cp:lastModifiedBy>
  <cp:lastPrinted>2021-02-25T06:47:58Z</cp:lastPrinted>
  <dcterms:created xsi:type="dcterms:W3CDTF">2014-10-23T04:16:33Z</dcterms:created>
  <dcterms:modified xsi:type="dcterms:W3CDTF">2023-04-21T03:51:17Z</dcterms:modified>
</cp:coreProperties>
</file>