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E1A60E7-D5C0-484B-B4F9-A2EB67D5B1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萬新葷菜單" sheetId="125" r:id="rId1"/>
    <sheet name="第一週" sheetId="152" r:id="rId2"/>
    <sheet name="第二週" sheetId="153" r:id="rId3"/>
    <sheet name="第三週" sheetId="154" r:id="rId4"/>
  </sheets>
  <externalReferences>
    <externalReference r:id="rId5"/>
  </externalReferences>
  <definedNames>
    <definedName name="__xlnm.Print_Area" localSheetId="2">#REF!</definedName>
    <definedName name="__xlnm.Print_Area" localSheetId="3">#REF!</definedName>
    <definedName name="__xlnm.Print_Area">#REF!</definedName>
    <definedName name="__xlnm.Print_Area_1" localSheetId="2">#REF!</definedName>
    <definedName name="__xlnm.Print_Area_1" localSheetId="3">#REF!</definedName>
    <definedName name="__xlnm.Print_Area_1">#REF!</definedName>
    <definedName name="__xlnm.Print_Area_2" localSheetId="2">#REF!</definedName>
    <definedName name="__xlnm.Print_Area_2" localSheetId="3">#REF!</definedName>
    <definedName name="__xlnm.Print_Area_2">#REF!</definedName>
    <definedName name="__xlnm.Print_Area_3" localSheetId="2">#REF!</definedName>
    <definedName name="__xlnm.Print_Area_3" localSheetId="3">#REF!</definedName>
    <definedName name="__xlnm.Print_Area_3">#REF!</definedName>
    <definedName name="__xlnm.Print_Area_4" localSheetId="2">#REF!</definedName>
    <definedName name="__xlnm.Print_Area_4" localSheetId="3">#REF!</definedName>
    <definedName name="__xlnm.Print_Area_4">#REF!</definedName>
    <definedName name="a" localSheetId="2">#REF!</definedName>
    <definedName name="a" localSheetId="3">#REF!</definedName>
    <definedName name="a">#REF!</definedName>
    <definedName name="b" localSheetId="2">#REF!</definedName>
    <definedName name="b" localSheetId="3">#REF!</definedName>
    <definedName name="b">#REF!</definedName>
    <definedName name="sdff" localSheetId="2">#REF!</definedName>
    <definedName name="sdff" localSheetId="3">#REF!</definedName>
    <definedName name="sdff">#REF!</definedName>
    <definedName name="sdff1" localSheetId="2">#REF!</definedName>
    <definedName name="sdff1" localSheetId="3">#REF!</definedName>
    <definedName name="sdff1">#REF!</definedName>
    <definedName name="w" localSheetId="2">#REF!</definedName>
    <definedName name="w" localSheetId="3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 localSheetId="2">#REF!</definedName>
    <definedName name="年齡層" localSheetId="3">#REF!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 localSheetId="2">#REF!</definedName>
    <definedName name="活動量" localSheetId="3">#REF!</definedName>
    <definedName name="活動量">#REF!</definedName>
    <definedName name="第三週" localSheetId="2">#REF!</definedName>
    <definedName name="第三週" localSheetId="3">#REF!</definedName>
    <definedName name="第三週">#REF!</definedName>
    <definedName name="餐別" localSheetId="2">#REF!</definedName>
    <definedName name="餐別" localSheetId="3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52" l="1"/>
  <c r="K17" i="152"/>
  <c r="K16" i="152"/>
  <c r="K15" i="152"/>
  <c r="Y36" i="153"/>
  <c r="M36" i="153" l="1"/>
  <c r="W6" i="154"/>
  <c r="W5" i="154"/>
  <c r="W10" i="154"/>
  <c r="W9" i="154"/>
  <c r="W8" i="154"/>
  <c r="W16" i="154"/>
  <c r="W15" i="154"/>
  <c r="W21" i="154"/>
  <c r="W25" i="154"/>
  <c r="Q21" i="154"/>
  <c r="Q15" i="154"/>
  <c r="Q12" i="154"/>
  <c r="Q10" i="154"/>
  <c r="Q9" i="154"/>
  <c r="Q8" i="154"/>
  <c r="Q7" i="154"/>
  <c r="Q6" i="154"/>
  <c r="Q5" i="154"/>
  <c r="K6" i="154"/>
  <c r="K5" i="154"/>
  <c r="K9" i="154"/>
  <c r="K8" i="154"/>
  <c r="K19" i="154"/>
  <c r="K18" i="154"/>
  <c r="K17" i="154"/>
  <c r="K16" i="154"/>
  <c r="K15" i="154"/>
  <c r="K21" i="154"/>
  <c r="K25" i="154"/>
  <c r="E26" i="154"/>
  <c r="E25" i="154"/>
  <c r="E21" i="154"/>
  <c r="E16" i="154"/>
  <c r="E15" i="154"/>
  <c r="E11" i="154"/>
  <c r="E10" i="154"/>
  <c r="E9" i="154"/>
  <c r="E8" i="154"/>
  <c r="E5" i="154"/>
  <c r="AC25" i="153"/>
  <c r="AC21" i="153"/>
  <c r="AC17" i="153"/>
  <c r="AC16" i="153"/>
  <c r="AC15" i="153"/>
  <c r="AC11" i="153"/>
  <c r="AC10" i="153"/>
  <c r="AC9" i="153"/>
  <c r="AC8" i="153"/>
  <c r="AC5" i="153"/>
  <c r="W6" i="153"/>
  <c r="W5" i="153"/>
  <c r="W10" i="153"/>
  <c r="W9" i="153"/>
  <c r="W8" i="153"/>
  <c r="W16" i="153"/>
  <c r="W15" i="153"/>
  <c r="W21" i="153"/>
  <c r="W25" i="153"/>
  <c r="W24" i="153"/>
  <c r="W23" i="153"/>
  <c r="Q27" i="153"/>
  <c r="Q26" i="153"/>
  <c r="Q25" i="153"/>
  <c r="Q24" i="153"/>
  <c r="Q21" i="153"/>
  <c r="Q20" i="153"/>
  <c r="Q15" i="153"/>
  <c r="Q12" i="153"/>
  <c r="Q11" i="153"/>
  <c r="Q10" i="153"/>
  <c r="Q9" i="153"/>
  <c r="Q8" i="153"/>
  <c r="K6" i="153"/>
  <c r="K5" i="153"/>
  <c r="K18" i="153"/>
  <c r="K16" i="153"/>
  <c r="K15" i="153"/>
  <c r="K21" i="153"/>
  <c r="K25" i="153"/>
  <c r="E21" i="153"/>
  <c r="E16" i="153"/>
  <c r="E15" i="153"/>
  <c r="E10" i="153"/>
  <c r="E9" i="153"/>
  <c r="E8" i="153"/>
  <c r="E5" i="153"/>
  <c r="AC24" i="152"/>
  <c r="AC20" i="152"/>
  <c r="AC18" i="152"/>
  <c r="AC17" i="152"/>
  <c r="AC16" i="152"/>
  <c r="AC11" i="152"/>
  <c r="AC10" i="152"/>
  <c r="AC9" i="152"/>
  <c r="AC8" i="152"/>
  <c r="AC6" i="152"/>
  <c r="AC5" i="152"/>
  <c r="W24" i="152"/>
  <c r="W20" i="152"/>
  <c r="W17" i="152"/>
  <c r="W16" i="152"/>
  <c r="W15" i="152"/>
  <c r="W9" i="152"/>
  <c r="W8" i="152"/>
  <c r="W6" i="152"/>
  <c r="W5" i="152"/>
  <c r="Q24" i="152"/>
  <c r="Q20" i="152"/>
  <c r="Q18" i="152"/>
  <c r="Q17" i="152"/>
  <c r="Q16" i="152"/>
  <c r="Q15" i="152"/>
  <c r="Q8" i="152"/>
  <c r="Q6" i="152"/>
  <c r="Q5" i="152"/>
  <c r="K21" i="152"/>
  <c r="K20" i="152"/>
  <c r="K12" i="152"/>
  <c r="K11" i="152"/>
  <c r="K10" i="152"/>
  <c r="K9" i="152"/>
  <c r="K8" i="152"/>
  <c r="E26" i="152"/>
  <c r="E25" i="152"/>
  <c r="E24" i="152"/>
  <c r="E21" i="152"/>
  <c r="E20" i="152"/>
  <c r="E17" i="152"/>
  <c r="E16" i="152"/>
  <c r="E15" i="152"/>
  <c r="E8" i="152"/>
  <c r="E5" i="152"/>
  <c r="E3" i="154"/>
  <c r="E3" i="153"/>
  <c r="N5" i="152" l="1"/>
  <c r="A4" i="125"/>
  <c r="N21" i="154"/>
  <c r="N15" i="154"/>
  <c r="N5" i="154"/>
  <c r="N24" i="153"/>
  <c r="N20" i="153"/>
  <c r="N15" i="153"/>
  <c r="N8" i="153"/>
  <c r="N24" i="152"/>
  <c r="N20" i="152"/>
  <c r="N15" i="152"/>
  <c r="N8" i="152"/>
  <c r="T5" i="153" l="1"/>
  <c r="T8" i="153"/>
  <c r="T15" i="153"/>
  <c r="T21" i="153"/>
  <c r="T23" i="153"/>
  <c r="Z5" i="153"/>
  <c r="Z8" i="153"/>
  <c r="Z15" i="153"/>
  <c r="Z21" i="153"/>
  <c r="Z25" i="153"/>
  <c r="B5" i="154"/>
  <c r="B8" i="154"/>
  <c r="B15" i="154"/>
  <c r="B21" i="154"/>
  <c r="B25" i="154"/>
  <c r="H5" i="154"/>
  <c r="H8" i="154"/>
  <c r="H15" i="154"/>
  <c r="H21" i="154"/>
  <c r="H25" i="154"/>
  <c r="Y36" i="154"/>
  <c r="S36" i="154"/>
  <c r="M36" i="154"/>
  <c r="G36" i="154"/>
  <c r="AE36" i="153"/>
  <c r="S36" i="153"/>
  <c r="G36" i="153"/>
  <c r="AE36" i="152"/>
  <c r="Y36" i="152"/>
  <c r="S36" i="152"/>
  <c r="G36" i="152"/>
  <c r="M36" i="152"/>
  <c r="T25" i="154" l="1"/>
  <c r="T21" i="154"/>
  <c r="T15" i="154"/>
  <c r="T8" i="154"/>
  <c r="T5" i="154"/>
  <c r="H25" i="153"/>
  <c r="H21" i="153"/>
  <c r="H15" i="153"/>
  <c r="H8" i="153"/>
  <c r="H5" i="153"/>
  <c r="B25" i="153"/>
  <c r="B21" i="153"/>
  <c r="B15" i="153"/>
  <c r="B8" i="153"/>
  <c r="B5" i="153"/>
  <c r="H3" i="152"/>
  <c r="K3" i="152" s="1"/>
  <c r="Z24" i="152"/>
  <c r="Z20" i="152"/>
  <c r="Z15" i="152"/>
  <c r="Z8" i="152"/>
  <c r="Z5" i="152"/>
  <c r="T24" i="152"/>
  <c r="T20" i="152"/>
  <c r="T15" i="152"/>
  <c r="T8" i="152"/>
  <c r="T5" i="152"/>
  <c r="B24" i="152"/>
  <c r="B20" i="152"/>
  <c r="B15" i="152"/>
  <c r="B8" i="152"/>
  <c r="B5" i="152"/>
  <c r="B3" i="125"/>
  <c r="B3" i="152"/>
  <c r="H20" i="152"/>
  <c r="H15" i="152"/>
  <c r="H8" i="152"/>
  <c r="B4" i="125" l="1"/>
  <c r="A5" i="125"/>
  <c r="A6" i="125" s="1"/>
  <c r="T3" i="152" s="1"/>
  <c r="W3" i="152" s="1"/>
  <c r="E3" i="152"/>
  <c r="B6" i="125" l="1"/>
  <c r="A7" i="125"/>
  <c r="Z3" i="152" s="1"/>
  <c r="AC3" i="152" s="1"/>
  <c r="N3" i="152"/>
  <c r="Q3" i="152" s="1"/>
  <c r="B5" i="125"/>
  <c r="B7" i="125" l="1"/>
  <c r="B8" i="125"/>
  <c r="A9" i="125" l="1"/>
  <c r="A10" i="125" s="1"/>
  <c r="B3" i="153"/>
  <c r="H3" i="153" l="1"/>
  <c r="K3" i="153" s="1"/>
  <c r="B9" i="125"/>
  <c r="B10" i="125"/>
  <c r="A11" i="125"/>
  <c r="N3" i="153"/>
  <c r="Q3" i="153" s="1"/>
  <c r="T3" i="153" l="1"/>
  <c r="W3" i="153" s="1"/>
  <c r="A12" i="125"/>
  <c r="B11" i="125"/>
  <c r="Z3" i="153" l="1"/>
  <c r="AC3" i="153" s="1"/>
  <c r="A13" i="125"/>
  <c r="B12" i="125"/>
  <c r="A14" i="125" l="1"/>
  <c r="B13" i="125"/>
  <c r="B3" i="154"/>
  <c r="H3" i="154" l="1"/>
  <c r="K3" i="154" s="1"/>
  <c r="B14" i="125"/>
  <c r="A15" i="125"/>
  <c r="N3" i="154" l="1"/>
  <c r="Q3" i="154" s="1"/>
  <c r="A16" i="125"/>
  <c r="B15" i="125"/>
  <c r="B16" i="125" l="1"/>
  <c r="T3" i="154"/>
  <c r="W3" i="154" s="1"/>
</calcChain>
</file>

<file path=xl/sharedStrings.xml><?xml version="1.0" encoding="utf-8"?>
<sst xmlns="http://schemas.openxmlformats.org/spreadsheetml/2006/main" count="507" uniqueCount="188">
  <si>
    <t>主食</t>
  </si>
  <si>
    <t>午餐菜單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</si>
  <si>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</si>
  <si>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</si>
  <si>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</si>
  <si>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</si>
  <si>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</si>
  <si>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</si>
  <si>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</si>
  <si>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</si>
  <si>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</si>
  <si>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</si>
  <si>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</si>
  <si>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</si>
  <si>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</si>
  <si>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豆魚肉蛋類</t>
    <phoneticPr fontId="1" type="noConversion"/>
  </si>
  <si>
    <t>水果類</t>
    <phoneticPr fontId="1" type="noConversion"/>
  </si>
  <si>
    <t>全脂乳品類</t>
    <phoneticPr fontId="1" type="noConversion"/>
  </si>
  <si>
    <t>蔬菜類</t>
    <phoneticPr fontId="1" type="noConversion"/>
  </si>
  <si>
    <t>油脂與堅果種子類</t>
    <phoneticPr fontId="1" type="noConversion"/>
  </si>
  <si>
    <t>全穀根莖類</t>
    <phoneticPr fontId="1" type="noConversion"/>
  </si>
  <si>
    <t>營養供應比例</t>
    <phoneticPr fontId="22" type="noConversion"/>
  </si>
  <si>
    <t>奶類</t>
    <phoneticPr fontId="1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</si>
  <si>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</si>
  <si>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9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</si>
  <si>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9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</si>
  <si>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</si>
  <si>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</si>
  <si>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  <phoneticPr fontId="39" type="noConversion"/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</si>
  <si>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</si>
  <si>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</si>
  <si>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</si>
  <si>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  <phoneticPr fontId="39" type="noConversion"/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</si>
  <si>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</si>
  <si>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</si>
  <si>
    <r>
      <rPr>
        <sz val="12"/>
        <color rgb="FF000000"/>
        <rFont val="標楷體"/>
        <family val="4"/>
        <charset val="136"/>
      </rPr>
      <t>副食一</t>
    </r>
    <phoneticPr fontId="39" type="noConversion"/>
  </si>
  <si>
    <r>
      <rPr>
        <sz val="12"/>
        <color rgb="FF000000"/>
        <rFont val="標楷體"/>
        <family val="4"/>
        <charset val="136"/>
      </rPr>
      <t>副食二</t>
    </r>
    <phoneticPr fontId="39" type="noConversion"/>
  </si>
  <si>
    <r>
      <rPr>
        <sz val="12"/>
        <color rgb="FF000000"/>
        <rFont val="標楷體"/>
        <family val="4"/>
        <charset val="136"/>
      </rPr>
      <t>湯品</t>
    </r>
    <phoneticPr fontId="39" type="noConversion"/>
  </si>
  <si>
    <t>主菜</t>
    <phoneticPr fontId="22" type="noConversion"/>
  </si>
  <si>
    <t>主食</t>
    <phoneticPr fontId="39" type="noConversion"/>
  </si>
  <si>
    <t>＊本校午餐供應皆採國產豬肉。</t>
    <phoneticPr fontId="22" type="noConversion"/>
  </si>
  <si>
    <t xml:space="preserve">食譜設計:               執行秘書:               主任:               校長：                   </t>
    <phoneticPr fontId="22" type="noConversion"/>
  </si>
  <si>
    <t>食材確認合格</t>
    <phoneticPr fontId="39" type="noConversion"/>
  </si>
  <si>
    <t>食材確認合格</t>
    <phoneticPr fontId="39" type="noConversion"/>
  </si>
  <si>
    <t>食材確認合格</t>
    <phoneticPr fontId="39" type="noConversion"/>
  </si>
  <si>
    <t>食材確認合格</t>
    <phoneticPr fontId="39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</si>
  <si>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9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</si>
  <si>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9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</si>
  <si>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9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</si>
  <si>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9" type="noConversion"/>
  </si>
  <si>
    <t>112年</t>
    <phoneticPr fontId="1" type="noConversion" alignment="center"/>
  </si>
  <si>
    <t>1月份</t>
    <phoneticPr fontId="1" type="noConversion" alignment="center"/>
  </si>
  <si>
    <t>白米飯</t>
  </si>
  <si>
    <t>黑蜜肉排×1</t>
  </si>
  <si>
    <t>雙蔥炒豆干</t>
  </si>
  <si>
    <t>炒高麗菜</t>
  </si>
  <si>
    <t>金針海帶</t>
  </si>
  <si>
    <t>水果</t>
  </si>
  <si>
    <t>南洋叻沙麵</t>
  </si>
  <si>
    <t>雙色花椰菜</t>
  </si>
  <si>
    <t>糙米飯</t>
  </si>
  <si>
    <t>香 菇 雞</t>
  </si>
  <si>
    <t>泡菜炒年糕</t>
  </si>
  <si>
    <t>有機蔬菜</t>
  </si>
  <si>
    <t>豆 薯 湯</t>
  </si>
  <si>
    <t>小米飯</t>
  </si>
  <si>
    <t>鐵板肉絲</t>
  </si>
  <si>
    <t>炒小白菜</t>
  </si>
  <si>
    <t>枸杞當歸</t>
  </si>
  <si>
    <t>薏仁米飯</t>
  </si>
  <si>
    <t>麻油肉片</t>
  </si>
  <si>
    <t>沙茶冬粉</t>
  </si>
  <si>
    <t>炒 菠 菜</t>
  </si>
  <si>
    <t>黃 瓜 湯</t>
  </si>
  <si>
    <t>紅 燒 肉</t>
  </si>
  <si>
    <t>麻婆豆腐</t>
  </si>
  <si>
    <t>炒青江菜</t>
  </si>
  <si>
    <t>柴魚紫菜</t>
  </si>
  <si>
    <t>胚芽米飯</t>
  </si>
  <si>
    <t>白菜肉羹</t>
  </si>
  <si>
    <t>炒大陸妹</t>
  </si>
  <si>
    <t>扁 蒲 湯</t>
  </si>
  <si>
    <t>蕃茄醬風味炒飯</t>
  </si>
  <si>
    <t>麥克雞塊×3</t>
  </si>
  <si>
    <t>咖哩綜合花菜</t>
  </si>
  <si>
    <t>玉米濃湯</t>
  </si>
  <si>
    <t>燕麥米飯</t>
  </si>
  <si>
    <t>鹽酥魚丁什錦</t>
  </si>
  <si>
    <t>紅蘿蔔炒蛋</t>
  </si>
  <si>
    <t>芝麻米飯</t>
  </si>
  <si>
    <t>瓜仔肉燥</t>
  </si>
  <si>
    <t>毛豆拌豆干</t>
  </si>
  <si>
    <t>綠豆甜湯</t>
  </si>
  <si>
    <t>咖 哩 雞</t>
  </si>
  <si>
    <t>白 菜 滷</t>
  </si>
  <si>
    <t>炒 油 菜</t>
  </si>
  <si>
    <t>青菜蛋花</t>
  </si>
  <si>
    <t>泰式肉片</t>
  </si>
  <si>
    <t>滷 什 錦</t>
  </si>
  <si>
    <t>四神蘿蔔</t>
  </si>
  <si>
    <t>脆皮翅小腿×2</t>
  </si>
  <si>
    <t>炒青花菜</t>
  </si>
  <si>
    <t>泡菜燒肉</t>
  </si>
  <si>
    <t>玉米炒蛋</t>
  </si>
  <si>
    <t>豆 薯 湯</t>
    <phoneticPr fontId="22" type="noConversion"/>
  </si>
  <si>
    <t>白米</t>
    <phoneticPr fontId="22" type="noConversion"/>
  </si>
  <si>
    <t>豆干片</t>
    <phoneticPr fontId="22" type="noConversion"/>
  </si>
  <si>
    <t>洋蔥</t>
    <phoneticPr fontId="22" type="noConversion"/>
  </si>
  <si>
    <t>蔥</t>
    <phoneticPr fontId="22" type="noConversion"/>
  </si>
  <si>
    <t>高麗菜</t>
    <phoneticPr fontId="22" type="noConversion"/>
  </si>
  <si>
    <t>乾金針</t>
    <phoneticPr fontId="22" type="noConversion"/>
  </si>
  <si>
    <t>海帶結</t>
    <phoneticPr fontId="22" type="noConversion"/>
  </si>
  <si>
    <t>黃油麵</t>
    <phoneticPr fontId="22" type="noConversion"/>
  </si>
  <si>
    <t>肉片</t>
    <phoneticPr fontId="22" type="noConversion"/>
  </si>
  <si>
    <t>腐竹</t>
    <phoneticPr fontId="22" type="noConversion"/>
  </si>
  <si>
    <t>虱目魚丸</t>
    <phoneticPr fontId="22" type="noConversion"/>
  </si>
  <si>
    <t>青花菜</t>
    <phoneticPr fontId="22" type="noConversion"/>
  </si>
  <si>
    <t>白花菜</t>
    <phoneticPr fontId="22" type="noConversion"/>
  </si>
  <si>
    <t>糙米</t>
    <phoneticPr fontId="22" type="noConversion"/>
  </si>
  <si>
    <t>雞丁</t>
    <phoneticPr fontId="22" type="noConversion"/>
  </si>
  <si>
    <t>乾香菇</t>
    <phoneticPr fontId="22" type="noConversion"/>
  </si>
  <si>
    <t>韓式年糕條</t>
    <phoneticPr fontId="22" type="noConversion"/>
  </si>
  <si>
    <t>韓式泡菜</t>
    <phoneticPr fontId="22" type="noConversion"/>
  </si>
  <si>
    <t>山東大白菜</t>
    <phoneticPr fontId="22" type="noConversion"/>
  </si>
  <si>
    <t>紅蘿蔔</t>
    <phoneticPr fontId="22" type="noConversion"/>
  </si>
  <si>
    <t>小白菜</t>
    <phoneticPr fontId="22" type="noConversion"/>
  </si>
  <si>
    <t>豆薯</t>
    <phoneticPr fontId="22" type="noConversion"/>
  </si>
  <si>
    <t>有機蔬菜</t>
    <phoneticPr fontId="22" type="noConversion"/>
  </si>
  <si>
    <t>小米</t>
    <phoneticPr fontId="22" type="noConversion"/>
  </si>
  <si>
    <t>魚丁</t>
    <phoneticPr fontId="22" type="noConversion"/>
  </si>
  <si>
    <t>洋芋</t>
    <phoneticPr fontId="22" type="noConversion"/>
  </si>
  <si>
    <t>肉絲</t>
    <phoneticPr fontId="22" type="noConversion"/>
  </si>
  <si>
    <t>白蘿蔔</t>
    <phoneticPr fontId="22" type="noConversion"/>
  </si>
  <si>
    <t>薏仁</t>
    <phoneticPr fontId="22" type="noConversion"/>
  </si>
  <si>
    <t>米血丁</t>
    <phoneticPr fontId="22" type="noConversion"/>
  </si>
  <si>
    <t>杏鮑菇</t>
    <phoneticPr fontId="22" type="noConversion"/>
  </si>
  <si>
    <t>乾香菇絲</t>
    <phoneticPr fontId="22" type="noConversion"/>
  </si>
  <si>
    <t>冬粉</t>
    <phoneticPr fontId="22" type="noConversion"/>
  </si>
  <si>
    <t>炸豆包</t>
    <phoneticPr fontId="22" type="noConversion"/>
  </si>
  <si>
    <t>菠菜</t>
    <phoneticPr fontId="22" type="noConversion"/>
  </si>
  <si>
    <t>大黃瓜</t>
    <phoneticPr fontId="22" type="noConversion"/>
  </si>
  <si>
    <t>適量</t>
    <phoneticPr fontId="22" type="noConversion"/>
  </si>
  <si>
    <t>肉丁</t>
    <phoneticPr fontId="22" type="noConversion"/>
  </si>
  <si>
    <t>絞肉</t>
    <phoneticPr fontId="22" type="noConversion"/>
  </si>
  <si>
    <t>嫩豆腐</t>
    <phoneticPr fontId="22" type="noConversion"/>
  </si>
  <si>
    <t>青江菜</t>
    <phoneticPr fontId="22" type="noConversion"/>
  </si>
  <si>
    <t>紫菜</t>
    <phoneticPr fontId="22" type="noConversion"/>
  </si>
  <si>
    <t>胚芽米</t>
    <phoneticPr fontId="22" type="noConversion"/>
  </si>
  <si>
    <t>大陸妹</t>
    <phoneticPr fontId="22" type="noConversion"/>
  </si>
  <si>
    <t>扁蒲</t>
    <phoneticPr fontId="22" type="noConversion"/>
  </si>
  <si>
    <t>雞蛋</t>
    <phoneticPr fontId="22" type="noConversion"/>
  </si>
  <si>
    <t>麥克雞塊</t>
    <phoneticPr fontId="22" type="noConversion"/>
  </si>
  <si>
    <t>玉米粒</t>
    <phoneticPr fontId="22" type="noConversion"/>
  </si>
  <si>
    <t>赤絞肉</t>
    <phoneticPr fontId="22" type="noConversion"/>
  </si>
  <si>
    <t>洋蔥丁</t>
    <phoneticPr fontId="22" type="noConversion"/>
  </si>
  <si>
    <t>燕麥</t>
    <phoneticPr fontId="22" type="noConversion"/>
  </si>
  <si>
    <t>黑輪片</t>
    <phoneticPr fontId="22" type="noConversion"/>
  </si>
  <si>
    <t>金針菇</t>
    <phoneticPr fontId="22" type="noConversion"/>
  </si>
  <si>
    <t>玉米塊</t>
    <phoneticPr fontId="22" type="noConversion"/>
  </si>
  <si>
    <t>黑芝麻</t>
    <phoneticPr fontId="22" type="noConversion"/>
  </si>
  <si>
    <t>醬瓜末</t>
    <phoneticPr fontId="22" type="noConversion"/>
  </si>
  <si>
    <t>毛豆</t>
    <phoneticPr fontId="22" type="noConversion"/>
  </si>
  <si>
    <t>綠豆</t>
    <phoneticPr fontId="22" type="noConversion"/>
  </si>
  <si>
    <t>雞胸肉</t>
    <phoneticPr fontId="22" type="noConversion"/>
  </si>
  <si>
    <t>油菜</t>
    <phoneticPr fontId="22" type="noConversion"/>
  </si>
  <si>
    <t>油豆腐</t>
    <phoneticPr fontId="22" type="noConversion"/>
  </si>
  <si>
    <t>翅小腿</t>
    <phoneticPr fontId="22" type="noConversion"/>
  </si>
  <si>
    <t>小黃瓜</t>
    <phoneticPr fontId="22" type="noConversion"/>
  </si>
  <si>
    <t>飯  湯</t>
    <phoneticPr fontId="22" type="noConversion"/>
  </si>
  <si>
    <t>奶類</t>
    <phoneticPr fontId="22" type="noConversion"/>
  </si>
  <si>
    <t>鮮奶</t>
    <phoneticPr fontId="22" type="noConversion"/>
  </si>
  <si>
    <t>豆芽菜</t>
    <phoneticPr fontId="22" type="noConversion"/>
  </si>
  <si>
    <t>豆干丁</t>
    <phoneticPr fontId="22" type="noConversion"/>
  </si>
  <si>
    <t>肉排</t>
    <phoneticPr fontId="22" type="noConversion"/>
  </si>
  <si>
    <t>屏東縣立萬新國民中學</t>
    <phoneticPr fontId="22" type="noConversion"/>
  </si>
  <si>
    <t>屏東縣立萬新國民中學 112年1月第一週</t>
    <phoneticPr fontId="39" type="noConversion"/>
  </si>
  <si>
    <t>屏東縣立萬新國民中學 112年1月第二週</t>
    <phoneticPr fontId="39" type="noConversion"/>
  </si>
  <si>
    <t>屏東縣立萬新國民中學 112年1月第三週</t>
    <phoneticPr fontId="39" type="noConversion"/>
  </si>
  <si>
    <t>供應人數：370人</t>
    <phoneticPr fontId="39" type="noConversion"/>
  </si>
  <si>
    <t>水果</t>
    <phoneticPr fontId="22" type="noConversion"/>
  </si>
  <si>
    <t>鮮奶/水果</t>
    <phoneticPr fontId="22" type="noConversion"/>
  </si>
  <si>
    <t>豆漿/水果</t>
    <phoneticPr fontId="22" type="noConversion"/>
  </si>
  <si>
    <t>藥 膳 湯</t>
    <phoneticPr fontId="22" type="noConversion"/>
  </si>
  <si>
    <t>鹽酥拼盤</t>
    <phoneticPr fontId="22" type="noConversion"/>
  </si>
  <si>
    <t>三杯魚丁</t>
    <phoneticPr fontId="22" type="noConversion"/>
  </si>
  <si>
    <t>照燒雞丁</t>
    <phoneticPr fontId="22" type="noConversion"/>
  </si>
  <si>
    <t>米血</t>
    <phoneticPr fontId="22" type="noConversion"/>
  </si>
  <si>
    <t>地瓜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</si>
</sst>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5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新細明體"/>
      <family val="1"/>
      <charset val="136"/>
      <scheme val="major"/>
    </font>
    <font>
      <sz val="18"/>
      <color theme="1"/>
      <name val="標楷體"/>
      <family val="4"/>
      <charset val="136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6"/>
      <color rgb="FFFF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2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rgb="FF000000"/>
      <name val="細明體"/>
      <family val="3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7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46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1" fillId="0" borderId="0" applyNumberFormat="0" applyBorder="0" applyProtection="0"/>
  </cellStyleXfs>
  <cellXfs count="245">
    <xf numFmtId="0" fontId="0" fillId="0" borderId="0" xfId="0">
      <alignment vertical="center"/>
    </xf>
    <xf numFmtId="0" fontId="40" fillId="0" borderId="0" xfId="461" applyFont="1" applyAlignment="1">
      <alignment horizontal="center" vertical="center"/>
    </xf>
    <xf numFmtId="0" fontId="37" fillId="0" borderId="0" xfId="461">
      <alignment vertical="center"/>
    </xf>
    <xf numFmtId="0" fontId="42" fillId="0" borderId="0" xfId="461" applyFont="1" applyAlignment="1">
      <alignment horizontal="center" vertical="center"/>
    </xf>
    <xf numFmtId="0" fontId="33" fillId="0" borderId="0" xfId="461" applyFont="1" applyAlignment="1">
      <alignment horizontal="left" vertical="center"/>
    </xf>
    <xf numFmtId="0" fontId="42" fillId="0" borderId="21" xfId="461" applyFont="1" applyBorder="1" applyAlignment="1">
      <alignment horizontal="center" vertical="center"/>
    </xf>
    <xf numFmtId="0" fontId="42" fillId="0" borderId="21" xfId="461" applyFont="1" applyBorder="1" applyAlignment="1">
      <alignment horizontal="center" vertical="center" shrinkToFit="1"/>
    </xf>
    <xf numFmtId="0" fontId="44" fillId="0" borderId="21" xfId="461" applyFont="1" applyBorder="1" applyAlignment="1">
      <alignment horizontal="center" vertical="center" shrinkToFit="1"/>
    </xf>
    <xf numFmtId="0" fontId="46" fillId="0" borderId="24" xfId="461" applyFont="1" applyBorder="1" applyAlignment="1">
      <alignment horizontal="center" vertical="center" shrinkToFit="1"/>
    </xf>
    <xf numFmtId="0" fontId="37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42" fillId="0" borderId="21" xfId="462" applyFont="1" applyBorder="1" applyAlignment="1" applyProtection="1">
      <alignment horizontal="center" vertical="center" shrinkToFit="1"/>
    </xf>
    <xf numFmtId="0" fontId="33" fillId="0" borderId="0" xfId="461" applyFont="1">
      <alignment vertical="center"/>
    </xf>
    <xf numFmtId="0" fontId="42" fillId="0" borderId="21" xfId="462" applyFont="1" applyBorder="1" applyAlignment="1" applyProtection="1">
      <alignment horizontal="center" vertical="center"/>
    </xf>
    <xf numFmtId="0" fontId="42" fillId="0" borderId="0" xfId="461" applyFont="1">
      <alignment vertical="center"/>
    </xf>
    <xf numFmtId="0" fontId="48" fillId="0" borderId="10" xfId="192" applyFont="1" applyBorder="1">
      <alignment vertical="center"/>
    </xf>
    <xf numFmtId="178" fontId="48" fillId="0" borderId="10" xfId="192" applyNumberFormat="1" applyFont="1" applyBorder="1">
      <alignment vertical="center"/>
    </xf>
    <xf numFmtId="0" fontId="48" fillId="0" borderId="10" xfId="192" applyFont="1" applyBorder="1" applyAlignment="1">
      <alignment horizontal="center" vertical="center"/>
    </xf>
    <xf numFmtId="0" fontId="48" fillId="0" borderId="0" xfId="192" applyFont="1">
      <alignment vertical="center"/>
    </xf>
    <xf numFmtId="180" fontId="48" fillId="0" borderId="0" xfId="192" applyNumberFormat="1" applyFont="1" applyAlignment="1">
      <alignment horizontal="left" vertical="center"/>
    </xf>
    <xf numFmtId="0" fontId="48" fillId="0" borderId="11" xfId="192" applyFont="1" applyBorder="1">
      <alignment vertical="center"/>
    </xf>
    <xf numFmtId="0" fontId="48" fillId="0" borderId="17" xfId="192" applyFont="1" applyBorder="1" applyAlignment="1">
      <alignment horizontal="center" vertical="center"/>
    </xf>
    <xf numFmtId="0" fontId="48" fillId="0" borderId="14" xfId="192" applyFont="1" applyBorder="1" applyAlignment="1">
      <alignment horizontal="center" vertical="center" wrapText="1"/>
    </xf>
    <xf numFmtId="0" fontId="48" fillId="0" borderId="14" xfId="192" applyFont="1" applyBorder="1">
      <alignment vertical="center"/>
    </xf>
    <xf numFmtId="180" fontId="48" fillId="0" borderId="14" xfId="192" applyNumberFormat="1" applyFont="1" applyBorder="1">
      <alignment vertical="center"/>
    </xf>
    <xf numFmtId="0" fontId="48" fillId="0" borderId="0" xfId="192" applyFont="1" applyAlignment="1">
      <alignment horizontal="center" vertical="center" wrapText="1"/>
    </xf>
    <xf numFmtId="0" fontId="48" fillId="0" borderId="0" xfId="192" applyFont="1" applyAlignment="1">
      <alignment horizontal="left" vertical="center"/>
    </xf>
    <xf numFmtId="0" fontId="48" fillId="0" borderId="0" xfId="192" applyFont="1" applyAlignment="1">
      <alignment horizontal="center" vertical="center"/>
    </xf>
    <xf numFmtId="0" fontId="48" fillId="0" borderId="31" xfId="192" applyFont="1" applyBorder="1">
      <alignment vertical="center"/>
    </xf>
    <xf numFmtId="0" fontId="48" fillId="0" borderId="17" xfId="192" applyFont="1" applyBorder="1">
      <alignment vertical="center"/>
    </xf>
    <xf numFmtId="0" fontId="42" fillId="0" borderId="23" xfId="461" applyFont="1" applyBorder="1" applyAlignment="1">
      <alignment horizontal="center" vertical="center" shrinkToFit="1"/>
    </xf>
    <xf numFmtId="0" fontId="48" fillId="0" borderId="14" xfId="192" applyFont="1" applyBorder="1" applyAlignment="1">
      <alignment horizontal="center" vertical="center"/>
    </xf>
    <xf numFmtId="0" fontId="41" fillId="0" borderId="0" xfId="461" applyFont="1">
      <alignment vertical="center"/>
    </xf>
    <xf numFmtId="0" fontId="42" fillId="0" borderId="32" xfId="461" applyFont="1" applyBorder="1" applyAlignment="1">
      <alignment horizontal="center" vertical="center" shrinkToFit="1"/>
    </xf>
    <xf numFmtId="0" fontId="42" fillId="0" borderId="40" xfId="461" applyFont="1" applyBorder="1" applyAlignment="1">
      <alignment horizontal="center" vertical="center" shrinkToFit="1"/>
    </xf>
    <xf numFmtId="0" fontId="48" fillId="0" borderId="15" xfId="192" applyFont="1" applyBorder="1">
      <alignment vertical="center"/>
    </xf>
    <xf numFmtId="0" fontId="48" fillId="0" borderId="39" xfId="192" applyFont="1" applyBorder="1" applyAlignment="1">
      <alignment horizontal="center" vertical="center"/>
    </xf>
    <xf numFmtId="0" fontId="42" fillId="0" borderId="43" xfId="461" applyFont="1" applyBorder="1" applyAlignment="1">
      <alignment horizontal="center" vertical="center"/>
    </xf>
    <xf numFmtId="0" fontId="42" fillId="0" borderId="46" xfId="461" applyFont="1" applyBorder="1" applyAlignment="1">
      <alignment horizontal="center" vertical="center"/>
    </xf>
    <xf numFmtId="0" fontId="46" fillId="0" borderId="0" xfId="461" applyFont="1" applyAlignment="1">
      <alignment horizontal="center" vertical="center" shrinkToFit="1"/>
    </xf>
    <xf numFmtId="0" fontId="42" fillId="0" borderId="24" xfId="462" applyFont="1" applyBorder="1" applyAlignment="1" applyProtection="1">
      <alignment horizontal="center" vertical="center" shrinkToFit="1"/>
    </xf>
    <xf numFmtId="0" fontId="42" fillId="0" borderId="24" xfId="461" applyFont="1" applyBorder="1" applyAlignment="1">
      <alignment horizontal="center" vertical="center" shrinkToFit="1"/>
    </xf>
    <xf numFmtId="0" fontId="46" fillId="0" borderId="17" xfId="461" applyFont="1" applyBorder="1" applyAlignment="1">
      <alignment horizontal="center" vertical="center" shrinkToFit="1"/>
    </xf>
    <xf numFmtId="0" fontId="46" fillId="0" borderId="38" xfId="461" applyFont="1" applyBorder="1" applyAlignment="1">
      <alignment horizontal="center" vertical="center" shrinkToFit="1"/>
    </xf>
    <xf numFmtId="0" fontId="42" fillId="0" borderId="26" xfId="461" applyFont="1" applyBorder="1" applyAlignment="1">
      <alignment horizontal="center" vertical="center" shrinkToFit="1"/>
    </xf>
    <xf numFmtId="0" fontId="43" fillId="0" borderId="25" xfId="461" applyFont="1" applyBorder="1" applyAlignment="1">
      <alignment horizontal="center" vertical="center" shrinkToFit="1"/>
    </xf>
    <xf numFmtId="0" fontId="45" fillId="0" borderId="21" xfId="461" applyFont="1" applyBorder="1" applyAlignment="1">
      <alignment horizontal="center" vertical="center" shrinkToFit="1"/>
    </xf>
    <xf numFmtId="0" fontId="43" fillId="0" borderId="21" xfId="461" applyFont="1" applyBorder="1" applyAlignment="1">
      <alignment horizontal="center" vertical="center" shrinkToFit="1"/>
    </xf>
    <xf numFmtId="0" fontId="43" fillId="0" borderId="22" xfId="461" applyFont="1" applyBorder="1" applyAlignment="1">
      <alignment horizontal="center" vertical="center" shrinkToFit="1"/>
    </xf>
    <xf numFmtId="0" fontId="43" fillId="0" borderId="21" xfId="462" applyFont="1" applyBorder="1" applyAlignment="1" applyProtection="1">
      <alignment horizontal="center" vertical="center" shrinkToFit="1"/>
    </xf>
    <xf numFmtId="0" fontId="43" fillId="0" borderId="34" xfId="462" applyFont="1" applyBorder="1" applyAlignment="1" applyProtection="1">
      <alignment horizontal="center" vertical="center" shrinkToFit="1"/>
    </xf>
    <xf numFmtId="0" fontId="43" fillId="0" borderId="22" xfId="462" applyFont="1" applyBorder="1" applyAlignment="1" applyProtection="1">
      <alignment horizontal="center" vertical="center" shrinkToFit="1"/>
    </xf>
    <xf numFmtId="0" fontId="43" fillId="0" borderId="34" xfId="461" applyFont="1" applyBorder="1" applyAlignment="1">
      <alignment horizontal="center" vertical="center" shrinkToFit="1"/>
    </xf>
    <xf numFmtId="0" fontId="43" fillId="0" borderId="23" xfId="462" applyFont="1" applyBorder="1" applyAlignment="1" applyProtection="1">
      <alignment horizontal="center" vertical="center" shrinkToFit="1"/>
    </xf>
    <xf numFmtId="0" fontId="43" fillId="0" borderId="23" xfId="461" applyFont="1" applyBorder="1" applyAlignment="1">
      <alignment horizontal="center" vertical="center" shrinkToFit="1"/>
    </xf>
    <xf numFmtId="0" fontId="43" fillId="0" borderId="51" xfId="461" applyFont="1" applyBorder="1" applyAlignment="1">
      <alignment horizontal="center" vertical="center" shrinkToFit="1"/>
    </xf>
    <xf numFmtId="0" fontId="43" fillId="0" borderId="0" xfId="461" applyFont="1">
      <alignment vertical="center"/>
    </xf>
    <xf numFmtId="0" fontId="42" fillId="0" borderId="34" xfId="461" applyFont="1" applyBorder="1" applyAlignment="1">
      <alignment horizontal="center" vertical="center" shrinkToFit="1"/>
    </xf>
    <xf numFmtId="0" fontId="42" fillId="0" borderId="34" xfId="461" applyFont="1" applyBorder="1" applyAlignment="1">
      <alignment horizontal="center" vertical="center"/>
    </xf>
    <xf numFmtId="0" fontId="42" fillId="0" borderId="34" xfId="462" applyFont="1" applyBorder="1" applyAlignment="1" applyProtection="1">
      <alignment horizontal="center" vertical="center" shrinkToFit="1"/>
    </xf>
    <xf numFmtId="0" fontId="42" fillId="0" borderId="34" xfId="462" applyFont="1" applyBorder="1" applyAlignment="1" applyProtection="1">
      <alignment horizontal="center" vertical="center"/>
    </xf>
    <xf numFmtId="0" fontId="48" fillId="0" borderId="38" xfId="192" applyFont="1" applyBorder="1">
      <alignment vertical="center"/>
    </xf>
    <xf numFmtId="0" fontId="47" fillId="0" borderId="10" xfId="461" applyFont="1" applyBorder="1" applyAlignment="1">
      <alignment vertical="center" shrinkToFit="1"/>
    </xf>
    <xf numFmtId="0" fontId="43" fillId="0" borderId="10" xfId="461" applyFont="1" applyBorder="1" applyAlignment="1">
      <alignment horizontal="center" vertical="center" shrinkToFit="1"/>
    </xf>
    <xf numFmtId="178" fontId="51" fillId="0" borderId="10" xfId="192" applyNumberFormat="1" applyFont="1" applyBorder="1" applyAlignment="1">
      <alignment horizontal="right" vertical="center"/>
    </xf>
    <xf numFmtId="0" fontId="51" fillId="0" borderId="10" xfId="192" applyFont="1" applyBorder="1">
      <alignment vertical="center"/>
    </xf>
    <xf numFmtId="0" fontId="47" fillId="0" borderId="25" xfId="461" applyFont="1" applyBorder="1" applyAlignment="1">
      <alignment horizontal="left" vertical="center" shrinkToFit="1"/>
    </xf>
    <xf numFmtId="0" fontId="47" fillId="0" borderId="22" xfId="461" applyFont="1" applyBorder="1" applyAlignment="1">
      <alignment horizontal="center" vertical="center" shrinkToFit="1"/>
    </xf>
    <xf numFmtId="0" fontId="53" fillId="0" borderId="38" xfId="461" applyFont="1" applyBorder="1" applyAlignment="1">
      <alignment horizontal="center" vertical="center" shrinkToFit="1"/>
    </xf>
    <xf numFmtId="0" fontId="47" fillId="0" borderId="21" xfId="461" applyFont="1" applyBorder="1" applyAlignment="1">
      <alignment horizontal="left" vertical="center" shrinkToFit="1"/>
    </xf>
    <xf numFmtId="0" fontId="47" fillId="0" borderId="22" xfId="461" applyFont="1" applyBorder="1" applyAlignment="1">
      <alignment horizontal="left" vertical="center" shrinkToFit="1"/>
    </xf>
    <xf numFmtId="0" fontId="47" fillId="0" borderId="25" xfId="461" applyFont="1" applyBorder="1" applyAlignment="1">
      <alignment horizontal="center" vertical="center" shrinkToFit="1"/>
    </xf>
    <xf numFmtId="0" fontId="47" fillId="0" borderId="21" xfId="461" applyFont="1" applyBorder="1" applyAlignment="1">
      <alignment horizontal="center" vertical="center" shrinkToFit="1"/>
    </xf>
    <xf numFmtId="178" fontId="47" fillId="0" borderId="23" xfId="461" applyNumberFormat="1" applyFont="1" applyBorder="1" applyAlignment="1">
      <alignment horizontal="right" vertical="center" shrinkToFit="1"/>
    </xf>
    <xf numFmtId="0" fontId="47" fillId="0" borderId="51" xfId="461" applyFont="1" applyBorder="1" applyAlignment="1">
      <alignment horizontal="center" vertical="center" shrinkToFit="1"/>
    </xf>
    <xf numFmtId="0" fontId="47" fillId="0" borderId="34" xfId="461" applyFont="1" applyBorder="1" applyAlignment="1">
      <alignment horizontal="center" vertical="center" shrinkToFit="1"/>
    </xf>
    <xf numFmtId="0" fontId="47" fillId="0" borderId="23" xfId="461" applyFont="1" applyBorder="1" applyAlignment="1">
      <alignment horizontal="center" vertical="center" shrinkToFit="1"/>
    </xf>
    <xf numFmtId="0" fontId="54" fillId="0" borderId="33" xfId="192" applyFont="1" applyBorder="1">
      <alignment vertical="center"/>
    </xf>
    <xf numFmtId="0" fontId="54" fillId="0" borderId="10" xfId="192" applyFont="1" applyBorder="1">
      <alignment vertical="center"/>
    </xf>
    <xf numFmtId="178" fontId="54" fillId="0" borderId="10" xfId="192" applyNumberFormat="1" applyFont="1" applyBorder="1">
      <alignment vertical="center"/>
    </xf>
    <xf numFmtId="0" fontId="54" fillId="0" borderId="10" xfId="192" applyFont="1" applyBorder="1" applyAlignment="1">
      <alignment horizontal="center" vertical="center"/>
    </xf>
    <xf numFmtId="0" fontId="54" fillId="0" borderId="38" xfId="192" applyFont="1" applyBorder="1" applyAlignment="1">
      <alignment horizontal="center" vertical="center"/>
    </xf>
    <xf numFmtId="0" fontId="54" fillId="0" borderId="11" xfId="192" applyFont="1" applyBorder="1">
      <alignment vertical="center"/>
    </xf>
    <xf numFmtId="0" fontId="54" fillId="0" borderId="17" xfId="192" applyFont="1" applyBorder="1" applyAlignment="1">
      <alignment horizontal="center" vertical="center"/>
    </xf>
    <xf numFmtId="179" fontId="54" fillId="0" borderId="10" xfId="192" applyNumberFormat="1" applyFont="1" applyBorder="1">
      <alignment vertical="center"/>
    </xf>
    <xf numFmtId="178" fontId="42" fillId="0" borderId="21" xfId="461" applyNumberFormat="1" applyFont="1" applyBorder="1" applyAlignment="1">
      <alignment horizontal="center" vertical="center"/>
    </xf>
    <xf numFmtId="178" fontId="55" fillId="0" borderId="21" xfId="461" applyNumberFormat="1" applyFont="1" applyBorder="1" applyAlignment="1">
      <alignment horizontal="center" vertical="center"/>
    </xf>
    <xf numFmtId="180" fontId="48" fillId="0" borderId="38" xfId="192" applyNumberFormat="1" applyFont="1" applyBorder="1" applyAlignment="1">
      <alignment horizontal="center" vertical="center"/>
    </xf>
    <xf numFmtId="178" fontId="48" fillId="0" borderId="38" xfId="192" applyNumberFormat="1" applyFont="1" applyBorder="1" applyAlignment="1">
      <alignment horizontal="center" vertical="center"/>
    </xf>
    <xf numFmtId="0" fontId="48" fillId="0" borderId="15" xfId="192" applyFont="1" applyBorder="1" applyAlignment="1">
      <alignment horizontal="center" vertical="center"/>
    </xf>
    <xf numFmtId="0" fontId="33" fillId="0" borderId="0" xfId="461" applyFont="1" applyAlignment="1">
      <alignment horizontal="center" vertical="center"/>
    </xf>
    <xf numFmtId="0" fontId="47" fillId="0" borderId="10" xfId="461" applyFont="1" applyBorder="1" applyAlignment="1">
      <alignment horizontal="center" vertical="center" shrinkToFit="1"/>
    </xf>
    <xf numFmtId="180" fontId="48" fillId="0" borderId="10" xfId="192" applyNumberFormat="1" applyFont="1" applyBorder="1" applyAlignment="1">
      <alignment horizontal="center" vertical="center"/>
    </xf>
    <xf numFmtId="178" fontId="48" fillId="0" borderId="10" xfId="192" applyNumberFormat="1" applyFont="1" applyBorder="1" applyAlignment="1">
      <alignment horizontal="center" vertical="center"/>
    </xf>
    <xf numFmtId="0" fontId="48" fillId="0" borderId="11" xfId="192" applyFont="1" applyBorder="1" applyAlignment="1">
      <alignment horizontal="center" vertical="center"/>
    </xf>
    <xf numFmtId="0" fontId="42" fillId="0" borderId="42" xfId="461" applyFont="1" applyBorder="1" applyAlignment="1">
      <alignment horizontal="center" vertical="center" shrinkToFit="1"/>
    </xf>
    <xf numFmtId="0" fontId="42" fillId="0" borderId="62" xfId="461" applyFont="1" applyBorder="1" applyAlignment="1">
      <alignment horizontal="center" vertical="center" shrinkToFit="1"/>
    </xf>
    <xf numFmtId="0" fontId="46" fillId="0" borderId="63" xfId="461" applyFont="1" applyBorder="1" applyAlignment="1">
      <alignment horizontal="center" vertical="center" shrinkToFit="1"/>
    </xf>
    <xf numFmtId="0" fontId="46" fillId="0" borderId="64" xfId="461" applyFont="1" applyBorder="1" applyAlignment="1">
      <alignment horizontal="center" vertical="center" shrinkToFit="1"/>
    </xf>
    <xf numFmtId="0" fontId="46" fillId="0" borderId="66" xfId="461" applyFont="1" applyBorder="1" applyAlignment="1">
      <alignment horizontal="center" vertical="center" shrinkToFit="1"/>
    </xf>
    <xf numFmtId="0" fontId="42" fillId="0" borderId="66" xfId="461" applyFont="1" applyBorder="1" applyAlignment="1">
      <alignment horizontal="center" vertical="center" shrinkToFit="1"/>
    </xf>
    <xf numFmtId="0" fontId="42" fillId="0" borderId="23" xfId="462" applyFont="1" applyBorder="1" applyAlignment="1" applyProtection="1">
      <alignment horizontal="center" vertical="center" shrinkToFit="1"/>
    </xf>
    <xf numFmtId="0" fontId="42" fillId="0" borderId="23" xfId="461" applyFont="1" applyBorder="1" applyAlignment="1">
      <alignment horizontal="center" vertical="center"/>
    </xf>
    <xf numFmtId="0" fontId="47" fillId="0" borderId="37" xfId="461" applyFont="1" applyBorder="1" applyAlignment="1">
      <alignment vertical="center" textRotation="255" shrinkToFit="1"/>
    </xf>
    <xf numFmtId="0" fontId="47" fillId="0" borderId="35" xfId="461" applyFont="1" applyBorder="1" applyAlignment="1">
      <alignment vertical="center" textRotation="255" shrinkToFit="1"/>
    </xf>
    <xf numFmtId="0" fontId="47" fillId="0" borderId="36" xfId="461" applyFont="1" applyBorder="1" applyAlignment="1">
      <alignment vertical="center" textRotation="255" shrinkToFit="1"/>
    </xf>
    <xf numFmtId="0" fontId="52" fillId="0" borderId="10" xfId="192" applyFont="1" applyBorder="1" applyAlignment="1">
      <alignment horizontal="center" vertical="center"/>
    </xf>
    <xf numFmtId="178" fontId="47" fillId="0" borderId="23" xfId="461" applyNumberFormat="1" applyFont="1" applyBorder="1" applyAlignment="1">
      <alignment horizontal="center" vertical="center" shrinkToFit="1"/>
    </xf>
    <xf numFmtId="0" fontId="43" fillId="0" borderId="28" xfId="461" applyFont="1" applyBorder="1" applyAlignment="1">
      <alignment horizontal="center" vertical="center" shrinkToFit="1"/>
    </xf>
    <xf numFmtId="0" fontId="54" fillId="0" borderId="10" xfId="192" applyFont="1" applyBorder="1" applyAlignment="1">
      <alignment horizontal="left" vertical="center"/>
    </xf>
    <xf numFmtId="0" fontId="42" fillId="0" borderId="30" xfId="461" applyFont="1" applyBorder="1" applyAlignment="1">
      <alignment horizontal="center" vertical="center"/>
    </xf>
    <xf numFmtId="0" fontId="42" fillId="0" borderId="26" xfId="461" applyFont="1" applyBorder="1" applyAlignment="1">
      <alignment horizontal="center" vertical="center"/>
    </xf>
    <xf numFmtId="0" fontId="42" fillId="0" borderId="51" xfId="461" applyFont="1" applyBorder="1" applyAlignment="1">
      <alignment horizontal="center" vertical="center"/>
    </xf>
    <xf numFmtId="0" fontId="47" fillId="0" borderId="26" xfId="461" applyFont="1" applyBorder="1" applyAlignment="1">
      <alignment horizontal="center" vertical="center" shrinkToFit="1"/>
    </xf>
    <xf numFmtId="0" fontId="47" fillId="0" borderId="26" xfId="461" applyFont="1" applyBorder="1" applyAlignment="1">
      <alignment horizontal="left" vertical="center" shrinkToFit="1"/>
    </xf>
    <xf numFmtId="0" fontId="47" fillId="0" borderId="12" xfId="461" applyFont="1" applyBorder="1" applyAlignment="1">
      <alignment vertical="center" shrinkToFit="1"/>
    </xf>
    <xf numFmtId="0" fontId="47" fillId="0" borderId="12" xfId="461" applyFont="1" applyBorder="1" applyAlignment="1">
      <alignment horizontal="center" vertical="center" shrinkToFit="1"/>
    </xf>
    <xf numFmtId="0" fontId="42" fillId="0" borderId="72" xfId="461" applyFont="1" applyBorder="1" applyAlignment="1">
      <alignment horizontal="center" vertical="center"/>
    </xf>
    <xf numFmtId="0" fontId="42" fillId="0" borderId="73" xfId="461" applyFont="1" applyBorder="1" applyAlignment="1">
      <alignment horizontal="center" vertical="center"/>
    </xf>
    <xf numFmtId="0" fontId="42" fillId="0" borderId="74" xfId="461" applyFont="1" applyBorder="1" applyAlignment="1">
      <alignment horizontal="center" vertical="center"/>
    </xf>
    <xf numFmtId="178" fontId="47" fillId="0" borderId="72" xfId="461" applyNumberFormat="1" applyFont="1" applyBorder="1" applyAlignment="1">
      <alignment horizontal="center" vertical="center" shrinkToFit="1"/>
    </xf>
    <xf numFmtId="0" fontId="47" fillId="0" borderId="73" xfId="461" applyFont="1" applyBorder="1" applyAlignment="1">
      <alignment horizontal="center" vertical="center" shrinkToFit="1"/>
    </xf>
    <xf numFmtId="0" fontId="47" fillId="0" borderId="74" xfId="461" applyFont="1" applyBorder="1" applyAlignment="1">
      <alignment horizontal="center" vertical="center" shrinkToFit="1"/>
    </xf>
    <xf numFmtId="0" fontId="47" fillId="0" borderId="73" xfId="461" applyFont="1" applyBorder="1" applyAlignment="1">
      <alignment horizontal="left" vertical="center" shrinkToFit="1"/>
    </xf>
    <xf numFmtId="0" fontId="46" fillId="0" borderId="67" xfId="461" applyFont="1" applyBorder="1" applyAlignment="1">
      <alignment horizontal="center" vertical="center" shrinkToFit="1"/>
    </xf>
    <xf numFmtId="0" fontId="43" fillId="0" borderId="62" xfId="461" applyFont="1" applyBorder="1" applyAlignment="1">
      <alignment horizontal="center" vertical="center" shrinkToFit="1"/>
    </xf>
    <xf numFmtId="0" fontId="54" fillId="0" borderId="67" xfId="192" applyFont="1" applyBorder="1" applyAlignment="1">
      <alignment horizontal="center" vertical="center"/>
    </xf>
    <xf numFmtId="180" fontId="48" fillId="0" borderId="67" xfId="192" applyNumberFormat="1" applyFont="1" applyBorder="1" applyAlignment="1">
      <alignment horizontal="center" vertical="center"/>
    </xf>
    <xf numFmtId="178" fontId="48" fillId="0" borderId="67" xfId="192" applyNumberFormat="1" applyFont="1" applyBorder="1" applyAlignment="1">
      <alignment horizontal="center" vertical="center"/>
    </xf>
    <xf numFmtId="0" fontId="48" fillId="0" borderId="67" xfId="192" applyFont="1" applyBorder="1" applyAlignment="1">
      <alignment horizontal="center" vertical="center"/>
    </xf>
    <xf numFmtId="0" fontId="38" fillId="0" borderId="0" xfId="461" applyFont="1" applyAlignment="1">
      <alignment horizontal="center" vertical="center"/>
    </xf>
    <xf numFmtId="0" fontId="40" fillId="0" borderId="0" xfId="461" applyFont="1" applyAlignment="1">
      <alignment horizontal="center" vertical="center"/>
    </xf>
    <xf numFmtId="0" fontId="42" fillId="0" borderId="0" xfId="461" applyFont="1" applyAlignment="1">
      <alignment horizontal="left" vertical="center"/>
    </xf>
    <xf numFmtId="183" fontId="43" fillId="0" borderId="43" xfId="461" applyNumberFormat="1" applyFont="1" applyBorder="1" applyAlignment="1">
      <alignment horizontal="center" vertical="center"/>
    </xf>
    <xf numFmtId="183" fontId="43" fillId="0" borderId="44" xfId="461" applyNumberFormat="1" applyFont="1" applyBorder="1" applyAlignment="1">
      <alignment horizontal="center" vertical="center"/>
    </xf>
    <xf numFmtId="177" fontId="43" fillId="0" borderId="44" xfId="461" applyNumberFormat="1" applyFont="1" applyBorder="1" applyAlignment="1">
      <alignment horizontal="center" vertical="center"/>
    </xf>
    <xf numFmtId="177" fontId="43" fillId="0" borderId="57" xfId="461" applyNumberFormat="1" applyFont="1" applyBorder="1" applyAlignment="1">
      <alignment horizontal="center" vertical="center"/>
    </xf>
    <xf numFmtId="183" fontId="43" fillId="0" borderId="45" xfId="461" applyNumberFormat="1" applyFont="1" applyBorder="1" applyAlignment="1">
      <alignment horizontal="center" vertical="center"/>
    </xf>
    <xf numFmtId="177" fontId="43" fillId="0" borderId="14" xfId="461" applyNumberFormat="1" applyFont="1" applyBorder="1" applyAlignment="1">
      <alignment horizontal="center" vertical="center"/>
    </xf>
    <xf numFmtId="177" fontId="43" fillId="0" borderId="15" xfId="461" applyNumberFormat="1" applyFont="1" applyBorder="1" applyAlignment="1">
      <alignment horizontal="center" vertical="center"/>
    </xf>
    <xf numFmtId="177" fontId="43" fillId="0" borderId="11" xfId="461" applyNumberFormat="1" applyFont="1" applyBorder="1" applyAlignment="1">
      <alignment horizontal="center" vertical="center"/>
    </xf>
    <xf numFmtId="0" fontId="43" fillId="0" borderId="47" xfId="461" applyFont="1" applyBorder="1" applyAlignment="1">
      <alignment horizontal="center" vertical="center" textRotation="255"/>
    </xf>
    <xf numFmtId="0" fontId="42" fillId="0" borderId="16" xfId="461" applyFont="1" applyBorder="1" applyAlignment="1">
      <alignment horizontal="center" vertical="center" textRotation="255"/>
    </xf>
    <xf numFmtId="0" fontId="42" fillId="0" borderId="48" xfId="461" applyFont="1" applyBorder="1" applyAlignment="1">
      <alignment horizontal="center" vertical="center" textRotation="255"/>
    </xf>
    <xf numFmtId="0" fontId="47" fillId="0" borderId="61" xfId="461" applyFont="1" applyBorder="1" applyAlignment="1">
      <alignment horizontal="center" vertical="center" textRotation="255" shrinkToFit="1"/>
    </xf>
    <xf numFmtId="0" fontId="47" fillId="0" borderId="59" xfId="461" applyFont="1" applyBorder="1" applyAlignment="1">
      <alignment horizontal="center" vertical="center" textRotation="255" shrinkToFit="1"/>
    </xf>
    <xf numFmtId="0" fontId="47" fillId="0" borderId="60" xfId="461" applyFont="1" applyBorder="1" applyAlignment="1">
      <alignment horizontal="center" vertical="center" textRotation="255" shrinkToFit="1"/>
    </xf>
    <xf numFmtId="0" fontId="47" fillId="0" borderId="53" xfId="461" applyFont="1" applyBorder="1" applyAlignment="1">
      <alignment horizontal="center" vertical="center" textRotation="255" shrinkToFit="1"/>
    </xf>
    <xf numFmtId="0" fontId="47" fillId="0" borderId="54" xfId="461" applyFont="1" applyBorder="1" applyAlignment="1">
      <alignment horizontal="center" vertical="center" textRotation="255" shrinkToFit="1"/>
    </xf>
    <xf numFmtId="0" fontId="47" fillId="0" borderId="55" xfId="461" applyFont="1" applyBorder="1" applyAlignment="1">
      <alignment horizontal="center" vertical="center" textRotation="255" shrinkToFit="1"/>
    </xf>
    <xf numFmtId="0" fontId="47" fillId="0" borderId="28" xfId="461" applyFont="1" applyBorder="1" applyAlignment="1">
      <alignment horizontal="center" vertical="center" textRotation="255" shrinkToFit="1"/>
    </xf>
    <xf numFmtId="0" fontId="47" fillId="0" borderId="29" xfId="461" applyFont="1" applyBorder="1" applyAlignment="1">
      <alignment horizontal="center" vertical="center" textRotation="255" shrinkToFit="1"/>
    </xf>
    <xf numFmtId="0" fontId="47" fillId="0" borderId="30" xfId="461" applyFont="1" applyBorder="1" applyAlignment="1">
      <alignment horizontal="center" vertical="center" textRotation="255" shrinkToFit="1"/>
    </xf>
    <xf numFmtId="0" fontId="47" fillId="0" borderId="42" xfId="461" applyFont="1" applyBorder="1" applyAlignment="1">
      <alignment horizontal="center" vertical="center" textRotation="255" shrinkToFit="1"/>
    </xf>
    <xf numFmtId="0" fontId="47" fillId="0" borderId="41" xfId="461" applyFont="1" applyBorder="1" applyAlignment="1">
      <alignment horizontal="center" vertical="center" textRotation="255" shrinkToFit="1"/>
    </xf>
    <xf numFmtId="0" fontId="47" fillId="0" borderId="52" xfId="461" applyFont="1" applyBorder="1" applyAlignment="1">
      <alignment horizontal="center" vertical="center" textRotation="255" shrinkToFit="1"/>
    </xf>
    <xf numFmtId="0" fontId="47" fillId="0" borderId="37" xfId="461" applyFont="1" applyBorder="1" applyAlignment="1">
      <alignment horizontal="center" vertical="center" textRotation="255" shrinkToFit="1"/>
    </xf>
    <xf numFmtId="0" fontId="47" fillId="0" borderId="35" xfId="461" applyFont="1" applyBorder="1" applyAlignment="1">
      <alignment horizontal="center" vertical="center" textRotation="255" shrinkToFit="1"/>
    </xf>
    <xf numFmtId="0" fontId="47" fillId="0" borderId="68" xfId="461" applyFont="1" applyBorder="1" applyAlignment="1">
      <alignment horizontal="center" vertical="center" textRotation="255" shrinkToFit="1"/>
    </xf>
    <xf numFmtId="0" fontId="47" fillId="0" borderId="36" xfId="461" applyFont="1" applyBorder="1" applyAlignment="1">
      <alignment horizontal="center" vertical="center" textRotation="255" shrinkToFit="1"/>
    </xf>
    <xf numFmtId="0" fontId="47" fillId="0" borderId="49" xfId="461" applyFont="1" applyBorder="1" applyAlignment="1">
      <alignment horizontal="center" vertical="center" textRotation="255" shrinkToFit="1"/>
    </xf>
    <xf numFmtId="0" fontId="47" fillId="0" borderId="13" xfId="461" applyFont="1" applyBorder="1" applyAlignment="1">
      <alignment horizontal="center" vertical="center" textRotation="255" shrinkToFit="1"/>
    </xf>
    <xf numFmtId="0" fontId="47" fillId="0" borderId="50" xfId="461" applyFont="1" applyBorder="1" applyAlignment="1">
      <alignment horizontal="center" vertical="center" textRotation="255" shrinkToFit="1"/>
    </xf>
    <xf numFmtId="0" fontId="48" fillId="0" borderId="17" xfId="192" applyFont="1" applyBorder="1" applyAlignment="1">
      <alignment horizontal="center" vertical="center" textRotation="255"/>
    </xf>
    <xf numFmtId="0" fontId="48" fillId="0" borderId="39" xfId="192" applyFont="1" applyBorder="1" applyAlignment="1">
      <alignment horizontal="left" vertical="center"/>
    </xf>
    <xf numFmtId="0" fontId="48" fillId="0" borderId="14" xfId="192" applyFont="1" applyBorder="1" applyAlignment="1">
      <alignment horizontal="left" vertical="center"/>
    </xf>
    <xf numFmtId="0" fontId="48" fillId="0" borderId="11" xfId="192" applyFont="1" applyBorder="1" applyAlignment="1">
      <alignment horizontal="left" vertical="center"/>
    </xf>
    <xf numFmtId="0" fontId="48" fillId="0" borderId="17" xfId="192" applyFont="1" applyBorder="1" applyAlignment="1">
      <alignment horizontal="left" vertical="center"/>
    </xf>
    <xf numFmtId="0" fontId="42" fillId="0" borderId="61" xfId="461" applyFont="1" applyBorder="1" applyAlignment="1">
      <alignment horizontal="center" vertical="center" textRotation="255"/>
    </xf>
    <xf numFmtId="0" fontId="42" fillId="0" borderId="59" xfId="461" applyFont="1" applyBorder="1" applyAlignment="1">
      <alignment horizontal="center" vertical="center" textRotation="255"/>
    </xf>
    <xf numFmtId="0" fontId="42" fillId="0" borderId="12" xfId="461" applyFont="1" applyBorder="1" applyAlignment="1">
      <alignment horizontal="center" vertical="center" textRotation="255"/>
    </xf>
    <xf numFmtId="0" fontId="42" fillId="0" borderId="58" xfId="461" applyFont="1" applyBorder="1" applyAlignment="1">
      <alignment horizontal="center" vertical="center" textRotation="255"/>
    </xf>
    <xf numFmtId="0" fontId="42" fillId="0" borderId="60" xfId="461" applyFont="1" applyBorder="1" applyAlignment="1">
      <alignment horizontal="center" vertical="center" textRotation="255"/>
    </xf>
    <xf numFmtId="0" fontId="47" fillId="0" borderId="56" xfId="461" applyFont="1" applyBorder="1" applyAlignment="1">
      <alignment horizontal="center" vertical="center" textRotation="255" shrinkToFit="1"/>
    </xf>
    <xf numFmtId="0" fontId="47" fillId="0" borderId="71" xfId="461" applyFont="1" applyBorder="1" applyAlignment="1">
      <alignment horizontal="center" vertical="center" textRotation="255" shrinkToFit="1"/>
    </xf>
    <xf numFmtId="0" fontId="47" fillId="0" borderId="69" xfId="461" applyFont="1" applyBorder="1" applyAlignment="1">
      <alignment horizontal="center" vertical="center" textRotation="255" shrinkToFit="1"/>
    </xf>
    <xf numFmtId="0" fontId="43" fillId="0" borderId="58" xfId="461" applyFont="1" applyBorder="1" applyAlignment="1">
      <alignment horizontal="center" vertical="center" textRotation="255" shrinkToFit="1"/>
    </xf>
    <xf numFmtId="0" fontId="43" fillId="0" borderId="59" xfId="461" applyFont="1" applyBorder="1" applyAlignment="1">
      <alignment horizontal="center" vertical="center" textRotation="255" shrinkToFit="1"/>
    </xf>
    <xf numFmtId="0" fontId="43" fillId="0" borderId="60" xfId="461" applyFont="1" applyBorder="1" applyAlignment="1">
      <alignment horizontal="center" vertical="center" textRotation="255" shrinkToFit="1"/>
    </xf>
    <xf numFmtId="0" fontId="43" fillId="0" borderId="37" xfId="461" applyFont="1" applyBorder="1" applyAlignment="1">
      <alignment horizontal="center" vertical="center" textRotation="255" shrinkToFit="1"/>
    </xf>
    <xf numFmtId="0" fontId="43" fillId="0" borderId="35" xfId="461" applyFont="1" applyBorder="1" applyAlignment="1">
      <alignment horizontal="center" vertical="center" textRotation="255" shrinkToFit="1"/>
    </xf>
    <xf numFmtId="0" fontId="43" fillId="0" borderId="36" xfId="461" applyFont="1" applyBorder="1" applyAlignment="1">
      <alignment horizontal="center" vertical="center" textRotation="255" shrinkToFit="1"/>
    </xf>
    <xf numFmtId="0" fontId="43" fillId="0" borderId="28" xfId="461" applyFont="1" applyBorder="1" applyAlignment="1">
      <alignment horizontal="center" vertical="center" textRotation="255" shrinkToFit="1"/>
    </xf>
    <xf numFmtId="0" fontId="43" fillId="0" borderId="29" xfId="461" applyFont="1" applyBorder="1" applyAlignment="1">
      <alignment horizontal="center" vertical="center" textRotation="255" shrinkToFit="1"/>
    </xf>
    <xf numFmtId="0" fontId="43" fillId="0" borderId="30" xfId="461" applyFont="1" applyBorder="1" applyAlignment="1">
      <alignment horizontal="center" vertical="center" textRotation="255" shrinkToFit="1"/>
    </xf>
    <xf numFmtId="0" fontId="43" fillId="0" borderId="53" xfId="461" applyFont="1" applyBorder="1" applyAlignment="1">
      <alignment horizontal="center" vertical="center" textRotation="255" shrinkToFit="1"/>
    </xf>
    <xf numFmtId="0" fontId="43" fillId="0" borderId="54" xfId="461" applyFont="1" applyBorder="1" applyAlignment="1">
      <alignment horizontal="center" vertical="center" textRotation="255" shrinkToFit="1"/>
    </xf>
    <xf numFmtId="0" fontId="43" fillId="0" borderId="55" xfId="461" applyFont="1" applyBorder="1" applyAlignment="1">
      <alignment horizontal="center" vertical="center" textRotation="255" shrinkToFit="1"/>
    </xf>
    <xf numFmtId="0" fontId="43" fillId="0" borderId="49" xfId="461" applyFont="1" applyBorder="1" applyAlignment="1">
      <alignment horizontal="center" vertical="center" textRotation="255" shrinkToFit="1"/>
    </xf>
    <xf numFmtId="0" fontId="43" fillId="0" borderId="13" xfId="461" applyFont="1" applyBorder="1" applyAlignment="1">
      <alignment horizontal="center" vertical="center" textRotation="255" shrinkToFit="1"/>
    </xf>
    <xf numFmtId="0" fontId="43" fillId="0" borderId="50" xfId="461" applyFont="1" applyBorder="1" applyAlignment="1">
      <alignment horizontal="center" vertical="center" textRotation="255" shrinkToFit="1"/>
    </xf>
    <xf numFmtId="0" fontId="42" fillId="0" borderId="47" xfId="461" applyFont="1" applyBorder="1" applyAlignment="1">
      <alignment horizontal="center" vertical="center" textRotation="255"/>
    </xf>
    <xf numFmtId="0" fontId="43" fillId="0" borderId="61" xfId="461" applyFont="1" applyBorder="1" applyAlignment="1">
      <alignment horizontal="center" vertical="center" textRotation="255" shrinkToFit="1"/>
    </xf>
    <xf numFmtId="0" fontId="43" fillId="0" borderId="27" xfId="461" applyFont="1" applyBorder="1" applyAlignment="1">
      <alignment horizontal="center" vertical="center" textRotation="255" shrinkToFit="1"/>
    </xf>
    <xf numFmtId="0" fontId="43" fillId="0" borderId="0" xfId="461" applyFont="1" applyAlignment="1">
      <alignment horizontal="center" vertical="center" textRotation="255" shrinkToFit="1"/>
    </xf>
    <xf numFmtId="0" fontId="43" fillId="0" borderId="20" xfId="461" applyFont="1" applyBorder="1" applyAlignment="1">
      <alignment horizontal="center" vertical="center" textRotation="255" shrinkToFit="1"/>
    </xf>
    <xf numFmtId="0" fontId="43" fillId="0" borderId="69" xfId="461" applyFont="1" applyBorder="1" applyAlignment="1">
      <alignment horizontal="center" vertical="center" textRotation="255" shrinkToFit="1"/>
    </xf>
    <xf numFmtId="0" fontId="43" fillId="0" borderId="33" xfId="461" applyFont="1" applyBorder="1" applyAlignment="1">
      <alignment horizontal="center" vertical="center" textRotation="255" shrinkToFit="1"/>
    </xf>
    <xf numFmtId="0" fontId="43" fillId="0" borderId="65" xfId="461" applyFont="1" applyBorder="1" applyAlignment="1">
      <alignment horizontal="center" vertical="center" textRotation="255" shrinkToFit="1"/>
    </xf>
    <xf numFmtId="0" fontId="43" fillId="0" borderId="12" xfId="461" applyFont="1" applyBorder="1" applyAlignment="1">
      <alignment horizontal="center" vertical="center" textRotation="255" shrinkToFit="1"/>
    </xf>
    <xf numFmtId="0" fontId="43" fillId="0" borderId="56" xfId="461" applyFont="1" applyBorder="1" applyAlignment="1">
      <alignment horizontal="center" vertical="center" textRotation="255" shrinkToFit="1"/>
    </xf>
    <xf numFmtId="0" fontId="43" fillId="0" borderId="70" xfId="461" applyFont="1" applyBorder="1" applyAlignment="1">
      <alignment horizontal="center" vertical="center" textRotation="255" shrinkToFit="1"/>
    </xf>
    <xf numFmtId="0" fontId="38" fillId="0" borderId="27" xfId="461" applyFont="1" applyBorder="1" applyAlignment="1">
      <alignment horizontal="center" vertical="center" textRotation="255" shrinkToFit="1"/>
    </xf>
    <xf numFmtId="0" fontId="38" fillId="0" borderId="0" xfId="461" applyFont="1" applyAlignment="1">
      <alignment horizontal="center" vertical="center" textRotation="255" shrinkToFit="1"/>
    </xf>
    <xf numFmtId="0" fontId="38" fillId="0" borderId="20" xfId="461" applyFont="1" applyBorder="1" applyAlignment="1">
      <alignment horizontal="center" vertical="center" textRotation="255" shrinkToFit="1"/>
    </xf>
    <xf numFmtId="0" fontId="43" fillId="0" borderId="68" xfId="461" applyFont="1" applyBorder="1" applyAlignment="1">
      <alignment horizontal="center" vertical="center" textRotation="255" shrinkToFit="1"/>
    </xf>
    <xf numFmtId="178" fontId="44" fillId="0" borderId="21" xfId="461" applyNumberFormat="1" applyFont="1" applyBorder="1" applyAlignment="1">
      <alignment horizontal="center" vertical="center" shrinkToFit="1"/>
    </xf>
    <xf numFmtId="181" fontId="36" fillId="0" borderId="0" xfId="0" applyNumberFormat="1" applyFont="1" applyFill="1" applyAlignment="1">
      <alignment horizontal="left" vertical="center"/>
    </xf>
    <xf numFmtId="0" fontId="36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>
      <alignment vertical="center"/>
    </xf>
    <xf numFmtId="0" fontId="36" fillId="0" borderId="0" xfId="0" applyFont="1" applyFill="1" applyAlignment="1">
      <alignment horizontal="center" vertical="center" wrapText="1"/>
    </xf>
    <xf numFmtId="0" fontId="28" fillId="0" borderId="0" xfId="192" applyFont="1" applyFill="1">
      <alignment vertical="center"/>
    </xf>
    <xf numFmtId="181" fontId="50" fillId="0" borderId="10" xfId="0" applyNumberFormat="1" applyFont="1" applyFill="1" applyBorder="1" applyAlignment="1">
      <alignment horizontal="center" vertical="center"/>
    </xf>
    <xf numFmtId="182" fontId="50" fillId="0" borderId="10" xfId="0" applyNumberFormat="1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center" vertical="center"/>
    </xf>
    <xf numFmtId="0" fontId="2" fillId="0" borderId="0" xfId="192" applyFont="1" applyFill="1">
      <alignment vertical="center"/>
    </xf>
    <xf numFmtId="181" fontId="50" fillId="0" borderId="12" xfId="0" applyNumberFormat="1" applyFont="1" applyFill="1" applyBorder="1" applyAlignment="1">
      <alignment horizontal="center" vertical="center"/>
    </xf>
    <xf numFmtId="182" fontId="50" fillId="0" borderId="12" xfId="0" applyNumberFormat="1" applyFont="1" applyFill="1" applyBorder="1" applyAlignment="1">
      <alignment horizontal="center" vertical="center" shrinkToFit="1"/>
    </xf>
    <xf numFmtId="0" fontId="50" fillId="0" borderId="12" xfId="0" applyFont="1" applyFill="1" applyBorder="1" applyAlignment="1">
      <alignment horizontal="center" vertical="center" shrinkToFit="1"/>
    </xf>
    <xf numFmtId="182" fontId="50" fillId="0" borderId="10" xfId="0" applyNumberFormat="1" applyFont="1" applyFill="1" applyBorder="1" applyAlignment="1">
      <alignment horizontal="center" vertical="center" shrinkToFit="1"/>
    </xf>
    <xf numFmtId="0" fontId="50" fillId="0" borderId="10" xfId="0" applyFont="1" applyFill="1" applyBorder="1" applyAlignment="1">
      <alignment horizontal="center" vertical="center" shrinkToFit="1"/>
    </xf>
    <xf numFmtId="0" fontId="29" fillId="0" borderId="0" xfId="192" applyFont="1" applyFill="1">
      <alignment vertical="center"/>
    </xf>
    <xf numFmtId="0" fontId="50" fillId="0" borderId="67" xfId="0" applyFont="1" applyFill="1" applyBorder="1" applyAlignment="1">
      <alignment horizontal="center" vertical="center" shrinkToFit="1"/>
    </xf>
    <xf numFmtId="0" fontId="20" fillId="0" borderId="0" xfId="192" applyFill="1" applyAlignment="1">
      <alignment vertical="center" wrapText="1"/>
    </xf>
    <xf numFmtId="0" fontId="24" fillId="0" borderId="0" xfId="192" applyFont="1" applyFill="1">
      <alignment vertical="center"/>
    </xf>
    <xf numFmtId="181" fontId="50" fillId="0" borderId="18" xfId="0" applyNumberFormat="1" applyFont="1" applyFill="1" applyBorder="1" applyAlignment="1">
      <alignment horizontal="center" vertical="center"/>
    </xf>
    <xf numFmtId="182" fontId="50" fillId="0" borderId="18" xfId="0" applyNumberFormat="1" applyFont="1" applyFill="1" applyBorder="1" applyAlignment="1">
      <alignment horizontal="center" vertical="center" shrinkToFit="1"/>
    </xf>
    <xf numFmtId="0" fontId="50" fillId="0" borderId="18" xfId="0" applyFont="1" applyFill="1" applyBorder="1" applyAlignment="1">
      <alignment horizontal="center" vertical="center" shrinkToFit="1"/>
    </xf>
    <xf numFmtId="181" fontId="50" fillId="0" borderId="19" xfId="0" applyNumberFormat="1" applyFont="1" applyFill="1" applyBorder="1" applyAlignment="1">
      <alignment horizontal="center" vertical="center"/>
    </xf>
    <xf numFmtId="0" fontId="50" fillId="0" borderId="19" xfId="0" applyFont="1" applyFill="1" applyBorder="1" applyAlignment="1">
      <alignment horizontal="center" vertical="center" shrinkToFit="1"/>
    </xf>
    <xf numFmtId="0" fontId="32" fillId="0" borderId="10" xfId="0" applyFont="1" applyFill="1" applyBorder="1" applyAlignment="1">
      <alignment horizontal="center" vertical="center" shrinkToFit="1"/>
    </xf>
    <xf numFmtId="0" fontId="50" fillId="0" borderId="67" xfId="0" applyFont="1" applyFill="1" applyBorder="1" applyAlignment="1">
      <alignment vertical="center" shrinkToFit="1"/>
    </xf>
    <xf numFmtId="0" fontId="50" fillId="0" borderId="11" xfId="0" applyFont="1" applyFill="1" applyBorder="1" applyAlignment="1">
      <alignment horizontal="center" vertical="center" shrinkToFit="1"/>
    </xf>
    <xf numFmtId="181" fontId="49" fillId="0" borderId="0" xfId="0" applyNumberFormat="1" applyFont="1" applyFill="1" applyAlignment="1">
      <alignment horizontal="left" vertical="center" wrapText="1"/>
    </xf>
    <xf numFmtId="181" fontId="35" fillId="0" borderId="0" xfId="0" applyNumberFormat="1" applyFont="1" applyFill="1" applyAlignment="1">
      <alignment horizontal="left" vertical="center" wrapText="1"/>
    </xf>
    <xf numFmtId="0" fontId="31" fillId="0" borderId="0" xfId="0" applyFont="1" applyFill="1">
      <alignment vertical="center"/>
    </xf>
    <xf numFmtId="0" fontId="31" fillId="0" borderId="0" xfId="0" applyFont="1" applyFill="1">
      <alignment vertical="center"/>
    </xf>
    <xf numFmtId="0" fontId="25" fillId="0" borderId="0" xfId="192" applyFont="1" applyFill="1">
      <alignment vertical="center"/>
    </xf>
    <xf numFmtId="0" fontId="26" fillId="0" borderId="0" xfId="192" applyFont="1" applyFill="1">
      <alignment vertical="center"/>
    </xf>
    <xf numFmtId="0" fontId="27" fillId="0" borderId="0" xfId="192" applyFont="1" applyFill="1">
      <alignment vertical="center"/>
    </xf>
    <xf numFmtId="0" fontId="20" fillId="0" borderId="0" xfId="192" applyFill="1">
      <alignment vertical="center"/>
    </xf>
    <xf numFmtId="0" fontId="23" fillId="0" borderId="0" xfId="192" applyFont="1" applyFill="1">
      <alignment vertical="center"/>
    </xf>
    <xf numFmtId="0" fontId="23" fillId="0" borderId="0" xfId="192" applyFont="1" applyFill="1" applyAlignment="1">
      <alignment horizontal="center" vertical="center"/>
    </xf>
    <xf numFmtId="0" fontId="0" fillId="0" borderId="0" xfId="0" applyFill="1">
      <alignment vertical="center"/>
    </xf>
  </cellXfs>
  <cellStyles count="463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13" xfId="462" xr:uid="{00000000-0005-0000-0000-0000C5000000}"/>
    <cellStyle name="一般 2 2 2" xfId="196" xr:uid="{00000000-0005-0000-0000-0000C6000000}"/>
    <cellStyle name="一般 2 2 3" xfId="197" xr:uid="{00000000-0005-0000-0000-0000C7000000}"/>
    <cellStyle name="一般 2 2 4" xfId="198" xr:uid="{00000000-0005-0000-0000-0000C8000000}"/>
    <cellStyle name="一般 2 2 5" xfId="199" xr:uid="{00000000-0005-0000-0000-0000C9000000}"/>
    <cellStyle name="一般 2 2 6" xfId="200" xr:uid="{00000000-0005-0000-0000-0000CA000000}"/>
    <cellStyle name="一般 2 2 7" xfId="201" xr:uid="{00000000-0005-0000-0000-0000CB000000}"/>
    <cellStyle name="一般 2 2 8" xfId="202" xr:uid="{00000000-0005-0000-0000-0000CC000000}"/>
    <cellStyle name="一般 2 2 9" xfId="203" xr:uid="{00000000-0005-0000-0000-0000CD000000}"/>
    <cellStyle name="一般 2 2_100年9月菜量" xfId="204" xr:uid="{00000000-0005-0000-0000-0000CE000000}"/>
    <cellStyle name="一般 2 3" xfId="205" xr:uid="{00000000-0005-0000-0000-0000CF000000}"/>
    <cellStyle name="一般 2 4" xfId="206" xr:uid="{00000000-0005-0000-0000-0000D0000000}"/>
    <cellStyle name="一般 2 5" xfId="207" xr:uid="{00000000-0005-0000-0000-0000D1000000}"/>
    <cellStyle name="一般 2 6" xfId="208" xr:uid="{00000000-0005-0000-0000-0000D2000000}"/>
    <cellStyle name="一般 2 7" xfId="209" xr:uid="{00000000-0005-0000-0000-0000D3000000}"/>
    <cellStyle name="一般 2 8" xfId="210" xr:uid="{00000000-0005-0000-0000-0000D4000000}"/>
    <cellStyle name="一般 2 9" xfId="211" xr:uid="{00000000-0005-0000-0000-0000D5000000}"/>
    <cellStyle name="一般 3" xfId="212" xr:uid="{00000000-0005-0000-0000-0000D6000000}"/>
    <cellStyle name="一般 3 2" xfId="213" xr:uid="{00000000-0005-0000-0000-0000D7000000}"/>
    <cellStyle name="一般 3 3" xfId="214" xr:uid="{00000000-0005-0000-0000-0000D8000000}"/>
    <cellStyle name="一般 3 4" xfId="215" xr:uid="{00000000-0005-0000-0000-0000D9000000}"/>
    <cellStyle name="一般 3_101年2月菜量" xfId="216" xr:uid="{00000000-0005-0000-0000-0000DA000000}"/>
    <cellStyle name="一般 4" xfId="217" xr:uid="{00000000-0005-0000-0000-0000DB000000}"/>
    <cellStyle name="一般 5" xfId="218" xr:uid="{00000000-0005-0000-0000-0000DC000000}"/>
    <cellStyle name="一般 6" xfId="219" xr:uid="{00000000-0005-0000-0000-0000DD000000}"/>
    <cellStyle name="一般 7" xfId="220" xr:uid="{00000000-0005-0000-0000-0000DE000000}"/>
    <cellStyle name="一般 8" xfId="221" xr:uid="{00000000-0005-0000-0000-0000DF000000}"/>
    <cellStyle name="一般 9" xfId="461" xr:uid="{00000000-0005-0000-0000-0000E0000000}"/>
    <cellStyle name="中等 10" xfId="222" xr:uid="{00000000-0005-0000-0000-0000E1000000}"/>
    <cellStyle name="中等 11" xfId="223" xr:uid="{00000000-0005-0000-0000-0000E2000000}"/>
    <cellStyle name="中等 2" xfId="224" xr:uid="{00000000-0005-0000-0000-0000E3000000}"/>
    <cellStyle name="中等 3" xfId="225" xr:uid="{00000000-0005-0000-0000-0000E4000000}"/>
    <cellStyle name="中等 4" xfId="226" xr:uid="{00000000-0005-0000-0000-0000E5000000}"/>
    <cellStyle name="中等 5" xfId="227" xr:uid="{00000000-0005-0000-0000-0000E6000000}"/>
    <cellStyle name="中等 6" xfId="228" xr:uid="{00000000-0005-0000-0000-0000E7000000}"/>
    <cellStyle name="中等 7" xfId="229" xr:uid="{00000000-0005-0000-0000-0000E8000000}"/>
    <cellStyle name="中等 8" xfId="230" xr:uid="{00000000-0005-0000-0000-0000E9000000}"/>
    <cellStyle name="中等 9" xfId="231" xr:uid="{00000000-0005-0000-0000-0000EA000000}"/>
    <cellStyle name="合計 10" xfId="232" xr:uid="{00000000-0005-0000-0000-0000EB000000}"/>
    <cellStyle name="合計 11" xfId="233" xr:uid="{00000000-0005-0000-0000-0000EC000000}"/>
    <cellStyle name="合計 2" xfId="234" xr:uid="{00000000-0005-0000-0000-0000ED000000}"/>
    <cellStyle name="合計 3" xfId="235" xr:uid="{00000000-0005-0000-0000-0000EE000000}"/>
    <cellStyle name="合計 4" xfId="236" xr:uid="{00000000-0005-0000-0000-0000EF000000}"/>
    <cellStyle name="合計 5" xfId="237" xr:uid="{00000000-0005-0000-0000-0000F0000000}"/>
    <cellStyle name="合計 6" xfId="238" xr:uid="{00000000-0005-0000-0000-0000F1000000}"/>
    <cellStyle name="合計 7" xfId="239" xr:uid="{00000000-0005-0000-0000-0000F2000000}"/>
    <cellStyle name="合計 8" xfId="240" xr:uid="{00000000-0005-0000-0000-0000F3000000}"/>
    <cellStyle name="合計 9" xfId="241" xr:uid="{00000000-0005-0000-0000-0000F4000000}"/>
    <cellStyle name="好 10" xfId="242" xr:uid="{00000000-0005-0000-0000-0000F5000000}"/>
    <cellStyle name="好 11" xfId="243" xr:uid="{00000000-0005-0000-0000-0000F6000000}"/>
    <cellStyle name="好 2" xfId="244" xr:uid="{00000000-0005-0000-0000-0000F7000000}"/>
    <cellStyle name="好 3" xfId="245" xr:uid="{00000000-0005-0000-0000-0000F8000000}"/>
    <cellStyle name="好 4" xfId="246" xr:uid="{00000000-0005-0000-0000-0000F9000000}"/>
    <cellStyle name="好 5" xfId="247" xr:uid="{00000000-0005-0000-0000-0000FA000000}"/>
    <cellStyle name="好 6" xfId="248" xr:uid="{00000000-0005-0000-0000-0000FB000000}"/>
    <cellStyle name="好 7" xfId="249" xr:uid="{00000000-0005-0000-0000-0000FC000000}"/>
    <cellStyle name="好 8" xfId="250" xr:uid="{00000000-0005-0000-0000-0000FD000000}"/>
    <cellStyle name="好 9" xfId="251" xr:uid="{00000000-0005-0000-0000-0000FE000000}"/>
    <cellStyle name="好_100年9月菜量" xfId="252" xr:uid="{00000000-0005-0000-0000-0000FF000000}"/>
    <cellStyle name="好_國小" xfId="253" xr:uid="{00000000-0005-0000-0000-000000010000}"/>
    <cellStyle name="好_國高" xfId="254" xr:uid="{00000000-0005-0000-0000-000001010000}"/>
    <cellStyle name="百分比 2" xfId="255" xr:uid="{00000000-0005-0000-0000-000002010000}"/>
    <cellStyle name="百分比 3" xfId="256" xr:uid="{00000000-0005-0000-0000-000003010000}"/>
    <cellStyle name="計算方式 10" xfId="257" xr:uid="{00000000-0005-0000-0000-000004010000}"/>
    <cellStyle name="計算方式 11" xfId="258" xr:uid="{00000000-0005-0000-0000-000005010000}"/>
    <cellStyle name="計算方式 2" xfId="259" xr:uid="{00000000-0005-0000-0000-000006010000}"/>
    <cellStyle name="計算方式 3" xfId="260" xr:uid="{00000000-0005-0000-0000-000007010000}"/>
    <cellStyle name="計算方式 4" xfId="261" xr:uid="{00000000-0005-0000-0000-000008010000}"/>
    <cellStyle name="計算方式 5" xfId="262" xr:uid="{00000000-0005-0000-0000-000009010000}"/>
    <cellStyle name="計算方式 6" xfId="263" xr:uid="{00000000-0005-0000-0000-00000A010000}"/>
    <cellStyle name="計算方式 7" xfId="264" xr:uid="{00000000-0005-0000-0000-00000B010000}"/>
    <cellStyle name="計算方式 8" xfId="265" xr:uid="{00000000-0005-0000-0000-00000C010000}"/>
    <cellStyle name="計算方式 9" xfId="266" xr:uid="{00000000-0005-0000-0000-00000D010000}"/>
    <cellStyle name="連結的儲存格 10" xfId="267" xr:uid="{00000000-0005-0000-0000-00000E010000}"/>
    <cellStyle name="連結的儲存格 11" xfId="268" xr:uid="{00000000-0005-0000-0000-00000F010000}"/>
    <cellStyle name="連結的儲存格 2" xfId="269" xr:uid="{00000000-0005-0000-0000-000010010000}"/>
    <cellStyle name="連結的儲存格 3" xfId="270" xr:uid="{00000000-0005-0000-0000-000011010000}"/>
    <cellStyle name="連結的儲存格 4" xfId="271" xr:uid="{00000000-0005-0000-0000-000012010000}"/>
    <cellStyle name="連結的儲存格 5" xfId="272" xr:uid="{00000000-0005-0000-0000-000013010000}"/>
    <cellStyle name="連結的儲存格 6" xfId="273" xr:uid="{00000000-0005-0000-0000-000014010000}"/>
    <cellStyle name="連結的儲存格 7" xfId="274" xr:uid="{00000000-0005-0000-0000-000015010000}"/>
    <cellStyle name="連結的儲存格 8" xfId="275" xr:uid="{00000000-0005-0000-0000-000016010000}"/>
    <cellStyle name="連結的儲存格 9" xfId="276" xr:uid="{00000000-0005-0000-0000-000017010000}"/>
    <cellStyle name="備註 10" xfId="277" xr:uid="{00000000-0005-0000-0000-000018010000}"/>
    <cellStyle name="備註 11" xfId="278" xr:uid="{00000000-0005-0000-0000-000019010000}"/>
    <cellStyle name="備註 2" xfId="279" xr:uid="{00000000-0005-0000-0000-00001A010000}"/>
    <cellStyle name="備註 3" xfId="280" xr:uid="{00000000-0005-0000-0000-00001B010000}"/>
    <cellStyle name="備註 4" xfId="281" xr:uid="{00000000-0005-0000-0000-00001C010000}"/>
    <cellStyle name="備註 5" xfId="282" xr:uid="{00000000-0005-0000-0000-00001D010000}"/>
    <cellStyle name="備註 6" xfId="283" xr:uid="{00000000-0005-0000-0000-00001E010000}"/>
    <cellStyle name="備註 7" xfId="284" xr:uid="{00000000-0005-0000-0000-00001F010000}"/>
    <cellStyle name="備註 8" xfId="285" xr:uid="{00000000-0005-0000-0000-000020010000}"/>
    <cellStyle name="備註 9" xfId="286" xr:uid="{00000000-0005-0000-0000-000021010000}"/>
    <cellStyle name="說明文字 10" xfId="287" xr:uid="{00000000-0005-0000-0000-000022010000}"/>
    <cellStyle name="說明文字 11" xfId="288" xr:uid="{00000000-0005-0000-0000-000023010000}"/>
    <cellStyle name="說明文字 2" xfId="289" xr:uid="{00000000-0005-0000-0000-000024010000}"/>
    <cellStyle name="說明文字 3" xfId="290" xr:uid="{00000000-0005-0000-0000-000025010000}"/>
    <cellStyle name="說明文字 4" xfId="291" xr:uid="{00000000-0005-0000-0000-000026010000}"/>
    <cellStyle name="說明文字 5" xfId="292" xr:uid="{00000000-0005-0000-0000-000027010000}"/>
    <cellStyle name="說明文字 6" xfId="293" xr:uid="{00000000-0005-0000-0000-000028010000}"/>
    <cellStyle name="說明文字 7" xfId="294" xr:uid="{00000000-0005-0000-0000-000029010000}"/>
    <cellStyle name="說明文字 8" xfId="295" xr:uid="{00000000-0005-0000-0000-00002A010000}"/>
    <cellStyle name="說明文字 9" xfId="296" xr:uid="{00000000-0005-0000-0000-00002B010000}"/>
    <cellStyle name="輔色1 10" xfId="297" xr:uid="{00000000-0005-0000-0000-00002C010000}"/>
    <cellStyle name="輔色1 11" xfId="298" xr:uid="{00000000-0005-0000-0000-00002D010000}"/>
    <cellStyle name="輔色1 2" xfId="299" xr:uid="{00000000-0005-0000-0000-00002E010000}"/>
    <cellStyle name="輔色1 3" xfId="300" xr:uid="{00000000-0005-0000-0000-00002F010000}"/>
    <cellStyle name="輔色1 4" xfId="301" xr:uid="{00000000-0005-0000-0000-000030010000}"/>
    <cellStyle name="輔色1 5" xfId="302" xr:uid="{00000000-0005-0000-0000-000031010000}"/>
    <cellStyle name="輔色1 6" xfId="303" xr:uid="{00000000-0005-0000-0000-000032010000}"/>
    <cellStyle name="輔色1 7" xfId="304" xr:uid="{00000000-0005-0000-0000-000033010000}"/>
    <cellStyle name="輔色1 8" xfId="305" xr:uid="{00000000-0005-0000-0000-000034010000}"/>
    <cellStyle name="輔色1 9" xfId="306" xr:uid="{00000000-0005-0000-0000-000035010000}"/>
    <cellStyle name="輔色2 10" xfId="307" xr:uid="{00000000-0005-0000-0000-000036010000}"/>
    <cellStyle name="輔色2 11" xfId="308" xr:uid="{00000000-0005-0000-0000-000037010000}"/>
    <cellStyle name="輔色2 2" xfId="309" xr:uid="{00000000-0005-0000-0000-000038010000}"/>
    <cellStyle name="輔色2 3" xfId="310" xr:uid="{00000000-0005-0000-0000-000039010000}"/>
    <cellStyle name="輔色2 4" xfId="311" xr:uid="{00000000-0005-0000-0000-00003A010000}"/>
    <cellStyle name="輔色2 5" xfId="312" xr:uid="{00000000-0005-0000-0000-00003B010000}"/>
    <cellStyle name="輔色2 6" xfId="313" xr:uid="{00000000-0005-0000-0000-00003C010000}"/>
    <cellStyle name="輔色2 7" xfId="314" xr:uid="{00000000-0005-0000-0000-00003D010000}"/>
    <cellStyle name="輔色2 8" xfId="315" xr:uid="{00000000-0005-0000-0000-00003E010000}"/>
    <cellStyle name="輔色2 9" xfId="316" xr:uid="{00000000-0005-0000-0000-00003F010000}"/>
    <cellStyle name="輔色3 10" xfId="317" xr:uid="{00000000-0005-0000-0000-000040010000}"/>
    <cellStyle name="輔色3 11" xfId="318" xr:uid="{00000000-0005-0000-0000-000041010000}"/>
    <cellStyle name="輔色3 2" xfId="319" xr:uid="{00000000-0005-0000-0000-000042010000}"/>
    <cellStyle name="輔色3 3" xfId="320" xr:uid="{00000000-0005-0000-0000-000043010000}"/>
    <cellStyle name="輔色3 4" xfId="321" xr:uid="{00000000-0005-0000-0000-000044010000}"/>
    <cellStyle name="輔色3 5" xfId="322" xr:uid="{00000000-0005-0000-0000-000045010000}"/>
    <cellStyle name="輔色3 6" xfId="323" xr:uid="{00000000-0005-0000-0000-000046010000}"/>
    <cellStyle name="輔色3 7" xfId="324" xr:uid="{00000000-0005-0000-0000-000047010000}"/>
    <cellStyle name="輔色3 8" xfId="325" xr:uid="{00000000-0005-0000-0000-000048010000}"/>
    <cellStyle name="輔色3 9" xfId="326" xr:uid="{00000000-0005-0000-0000-000049010000}"/>
    <cellStyle name="輔色4 10" xfId="327" xr:uid="{00000000-0005-0000-0000-00004A010000}"/>
    <cellStyle name="輔色4 11" xfId="328" xr:uid="{00000000-0005-0000-0000-00004B010000}"/>
    <cellStyle name="輔色4 2" xfId="329" xr:uid="{00000000-0005-0000-0000-00004C010000}"/>
    <cellStyle name="輔色4 3" xfId="330" xr:uid="{00000000-0005-0000-0000-00004D010000}"/>
    <cellStyle name="輔色4 4" xfId="331" xr:uid="{00000000-0005-0000-0000-00004E010000}"/>
    <cellStyle name="輔色4 5" xfId="332" xr:uid="{00000000-0005-0000-0000-00004F010000}"/>
    <cellStyle name="輔色4 6" xfId="333" xr:uid="{00000000-0005-0000-0000-000050010000}"/>
    <cellStyle name="輔色4 7" xfId="334" xr:uid="{00000000-0005-0000-0000-000051010000}"/>
    <cellStyle name="輔色4 8" xfId="335" xr:uid="{00000000-0005-0000-0000-000052010000}"/>
    <cellStyle name="輔色4 9" xfId="336" xr:uid="{00000000-0005-0000-0000-000053010000}"/>
    <cellStyle name="輔色5 10" xfId="337" xr:uid="{00000000-0005-0000-0000-000054010000}"/>
    <cellStyle name="輔色5 11" xfId="338" xr:uid="{00000000-0005-0000-0000-000055010000}"/>
    <cellStyle name="輔色5 2" xfId="339" xr:uid="{00000000-0005-0000-0000-000056010000}"/>
    <cellStyle name="輔色5 3" xfId="340" xr:uid="{00000000-0005-0000-0000-000057010000}"/>
    <cellStyle name="輔色5 4" xfId="341" xr:uid="{00000000-0005-0000-0000-000058010000}"/>
    <cellStyle name="輔色5 5" xfId="342" xr:uid="{00000000-0005-0000-0000-000059010000}"/>
    <cellStyle name="輔色5 6" xfId="343" xr:uid="{00000000-0005-0000-0000-00005A010000}"/>
    <cellStyle name="輔色5 7" xfId="344" xr:uid="{00000000-0005-0000-0000-00005B010000}"/>
    <cellStyle name="輔色5 8" xfId="345" xr:uid="{00000000-0005-0000-0000-00005C010000}"/>
    <cellStyle name="輔色5 9" xfId="346" xr:uid="{00000000-0005-0000-0000-00005D010000}"/>
    <cellStyle name="輔色6 10" xfId="347" xr:uid="{00000000-0005-0000-0000-00005E010000}"/>
    <cellStyle name="輔色6 11" xfId="348" xr:uid="{00000000-0005-0000-0000-00005F010000}"/>
    <cellStyle name="輔色6 2" xfId="349" xr:uid="{00000000-0005-0000-0000-000060010000}"/>
    <cellStyle name="輔色6 3" xfId="350" xr:uid="{00000000-0005-0000-0000-000061010000}"/>
    <cellStyle name="輔色6 4" xfId="351" xr:uid="{00000000-0005-0000-0000-000062010000}"/>
    <cellStyle name="輔色6 5" xfId="352" xr:uid="{00000000-0005-0000-0000-000063010000}"/>
    <cellStyle name="輔色6 6" xfId="353" xr:uid="{00000000-0005-0000-0000-000064010000}"/>
    <cellStyle name="輔色6 7" xfId="354" xr:uid="{00000000-0005-0000-0000-000065010000}"/>
    <cellStyle name="輔色6 8" xfId="355" xr:uid="{00000000-0005-0000-0000-000066010000}"/>
    <cellStyle name="輔色6 9" xfId="356" xr:uid="{00000000-0005-0000-0000-000067010000}"/>
    <cellStyle name="標題 1 10" xfId="357" xr:uid="{00000000-0005-0000-0000-000068010000}"/>
    <cellStyle name="標題 1 11" xfId="358" xr:uid="{00000000-0005-0000-0000-000069010000}"/>
    <cellStyle name="標題 1 2" xfId="359" xr:uid="{00000000-0005-0000-0000-00006A010000}"/>
    <cellStyle name="標題 1 3" xfId="360" xr:uid="{00000000-0005-0000-0000-00006B010000}"/>
    <cellStyle name="標題 1 4" xfId="361" xr:uid="{00000000-0005-0000-0000-00006C010000}"/>
    <cellStyle name="標題 1 5" xfId="362" xr:uid="{00000000-0005-0000-0000-00006D010000}"/>
    <cellStyle name="標題 1 6" xfId="363" xr:uid="{00000000-0005-0000-0000-00006E010000}"/>
    <cellStyle name="標題 1 7" xfId="364" xr:uid="{00000000-0005-0000-0000-00006F010000}"/>
    <cellStyle name="標題 1 8" xfId="365" xr:uid="{00000000-0005-0000-0000-000070010000}"/>
    <cellStyle name="標題 1 9" xfId="366" xr:uid="{00000000-0005-0000-0000-000071010000}"/>
    <cellStyle name="標題 10" xfId="367" xr:uid="{00000000-0005-0000-0000-000072010000}"/>
    <cellStyle name="標題 11" xfId="368" xr:uid="{00000000-0005-0000-0000-000073010000}"/>
    <cellStyle name="標題 12" xfId="369" xr:uid="{00000000-0005-0000-0000-000074010000}"/>
    <cellStyle name="標題 13" xfId="370" xr:uid="{00000000-0005-0000-0000-000075010000}"/>
    <cellStyle name="標題 14" xfId="371" xr:uid="{00000000-0005-0000-0000-000076010000}"/>
    <cellStyle name="標題 2 10" xfId="372" xr:uid="{00000000-0005-0000-0000-000077010000}"/>
    <cellStyle name="標題 2 11" xfId="373" xr:uid="{00000000-0005-0000-0000-000078010000}"/>
    <cellStyle name="標題 2 2" xfId="374" xr:uid="{00000000-0005-0000-0000-000079010000}"/>
    <cellStyle name="標題 2 3" xfId="375" xr:uid="{00000000-0005-0000-0000-00007A010000}"/>
    <cellStyle name="標題 2 4" xfId="376" xr:uid="{00000000-0005-0000-0000-00007B010000}"/>
    <cellStyle name="標題 2 5" xfId="377" xr:uid="{00000000-0005-0000-0000-00007C010000}"/>
    <cellStyle name="標題 2 6" xfId="378" xr:uid="{00000000-0005-0000-0000-00007D010000}"/>
    <cellStyle name="標題 2 7" xfId="379" xr:uid="{00000000-0005-0000-0000-00007E010000}"/>
    <cellStyle name="標題 2 8" xfId="380" xr:uid="{00000000-0005-0000-0000-00007F010000}"/>
    <cellStyle name="標題 2 9" xfId="381" xr:uid="{00000000-0005-0000-0000-000080010000}"/>
    <cellStyle name="標題 3 10" xfId="382" xr:uid="{00000000-0005-0000-0000-000081010000}"/>
    <cellStyle name="標題 3 11" xfId="383" xr:uid="{00000000-0005-0000-0000-000082010000}"/>
    <cellStyle name="標題 3 2" xfId="384" xr:uid="{00000000-0005-0000-0000-000083010000}"/>
    <cellStyle name="標題 3 3" xfId="385" xr:uid="{00000000-0005-0000-0000-000084010000}"/>
    <cellStyle name="標題 3 4" xfId="386" xr:uid="{00000000-0005-0000-0000-000085010000}"/>
    <cellStyle name="標題 3 5" xfId="387" xr:uid="{00000000-0005-0000-0000-000086010000}"/>
    <cellStyle name="標題 3 6" xfId="388" xr:uid="{00000000-0005-0000-0000-000087010000}"/>
    <cellStyle name="標題 3 7" xfId="389" xr:uid="{00000000-0005-0000-0000-000088010000}"/>
    <cellStyle name="標題 3 8" xfId="390" xr:uid="{00000000-0005-0000-0000-000089010000}"/>
    <cellStyle name="標題 3 9" xfId="391" xr:uid="{00000000-0005-0000-0000-00008A010000}"/>
    <cellStyle name="標題 4 10" xfId="392" xr:uid="{00000000-0005-0000-0000-00008B010000}"/>
    <cellStyle name="標題 4 11" xfId="393" xr:uid="{00000000-0005-0000-0000-00008C010000}"/>
    <cellStyle name="標題 4 2" xfId="394" xr:uid="{00000000-0005-0000-0000-00008D010000}"/>
    <cellStyle name="標題 4 3" xfId="395" xr:uid="{00000000-0005-0000-0000-00008E010000}"/>
    <cellStyle name="標題 4 4" xfId="396" xr:uid="{00000000-0005-0000-0000-00008F010000}"/>
    <cellStyle name="標題 4 5" xfId="397" xr:uid="{00000000-0005-0000-0000-000090010000}"/>
    <cellStyle name="標題 4 6" xfId="398" xr:uid="{00000000-0005-0000-0000-000091010000}"/>
    <cellStyle name="標題 4 7" xfId="399" xr:uid="{00000000-0005-0000-0000-000092010000}"/>
    <cellStyle name="標題 4 8" xfId="400" xr:uid="{00000000-0005-0000-0000-000093010000}"/>
    <cellStyle name="標題 4 9" xfId="401" xr:uid="{00000000-0005-0000-0000-000094010000}"/>
    <cellStyle name="標題 5" xfId="402" xr:uid="{00000000-0005-0000-0000-000095010000}"/>
    <cellStyle name="標題 6" xfId="403" xr:uid="{00000000-0005-0000-0000-000096010000}"/>
    <cellStyle name="標題 7" xfId="404" xr:uid="{00000000-0005-0000-0000-000097010000}"/>
    <cellStyle name="標題 8" xfId="405" xr:uid="{00000000-0005-0000-0000-000098010000}"/>
    <cellStyle name="標題 9" xfId="406" xr:uid="{00000000-0005-0000-0000-000099010000}"/>
    <cellStyle name="輸入 10" xfId="407" xr:uid="{00000000-0005-0000-0000-00009A010000}"/>
    <cellStyle name="輸入 11" xfId="408" xr:uid="{00000000-0005-0000-0000-00009B010000}"/>
    <cellStyle name="輸入 2" xfId="409" xr:uid="{00000000-0005-0000-0000-00009C010000}"/>
    <cellStyle name="輸入 3" xfId="410" xr:uid="{00000000-0005-0000-0000-00009D010000}"/>
    <cellStyle name="輸入 4" xfId="411" xr:uid="{00000000-0005-0000-0000-00009E010000}"/>
    <cellStyle name="輸入 5" xfId="412" xr:uid="{00000000-0005-0000-0000-00009F010000}"/>
    <cellStyle name="輸入 6" xfId="413" xr:uid="{00000000-0005-0000-0000-0000A0010000}"/>
    <cellStyle name="輸入 7" xfId="414" xr:uid="{00000000-0005-0000-0000-0000A1010000}"/>
    <cellStyle name="輸入 8" xfId="415" xr:uid="{00000000-0005-0000-0000-0000A2010000}"/>
    <cellStyle name="輸入 9" xfId="416" xr:uid="{00000000-0005-0000-0000-0000A3010000}"/>
    <cellStyle name="輸出 10" xfId="417" xr:uid="{00000000-0005-0000-0000-0000A4010000}"/>
    <cellStyle name="輸出 11" xfId="418" xr:uid="{00000000-0005-0000-0000-0000A5010000}"/>
    <cellStyle name="輸出 2" xfId="419" xr:uid="{00000000-0005-0000-0000-0000A6010000}"/>
    <cellStyle name="輸出 3" xfId="420" xr:uid="{00000000-0005-0000-0000-0000A7010000}"/>
    <cellStyle name="輸出 4" xfId="421" xr:uid="{00000000-0005-0000-0000-0000A8010000}"/>
    <cellStyle name="輸出 5" xfId="422" xr:uid="{00000000-0005-0000-0000-0000A9010000}"/>
    <cellStyle name="輸出 6" xfId="423" xr:uid="{00000000-0005-0000-0000-0000AA010000}"/>
    <cellStyle name="輸出 7" xfId="424" xr:uid="{00000000-0005-0000-0000-0000AB010000}"/>
    <cellStyle name="輸出 8" xfId="425" xr:uid="{00000000-0005-0000-0000-0000AC010000}"/>
    <cellStyle name="輸出 9" xfId="426" xr:uid="{00000000-0005-0000-0000-0000AD010000}"/>
    <cellStyle name="檢查儲存格 10" xfId="427" xr:uid="{00000000-0005-0000-0000-0000AE010000}"/>
    <cellStyle name="檢查儲存格 11" xfId="428" xr:uid="{00000000-0005-0000-0000-0000AF010000}"/>
    <cellStyle name="檢查儲存格 2" xfId="429" xr:uid="{00000000-0005-0000-0000-0000B0010000}"/>
    <cellStyle name="檢查儲存格 3" xfId="430" xr:uid="{00000000-0005-0000-0000-0000B1010000}"/>
    <cellStyle name="檢查儲存格 4" xfId="431" xr:uid="{00000000-0005-0000-0000-0000B2010000}"/>
    <cellStyle name="檢查儲存格 5" xfId="432" xr:uid="{00000000-0005-0000-0000-0000B3010000}"/>
    <cellStyle name="檢查儲存格 6" xfId="433" xr:uid="{00000000-0005-0000-0000-0000B4010000}"/>
    <cellStyle name="檢查儲存格 7" xfId="434" xr:uid="{00000000-0005-0000-0000-0000B5010000}"/>
    <cellStyle name="檢查儲存格 8" xfId="435" xr:uid="{00000000-0005-0000-0000-0000B6010000}"/>
    <cellStyle name="檢查儲存格 9" xfId="436" xr:uid="{00000000-0005-0000-0000-0000B7010000}"/>
    <cellStyle name="壞 10" xfId="437" xr:uid="{00000000-0005-0000-0000-0000B8010000}"/>
    <cellStyle name="壞 11" xfId="438" xr:uid="{00000000-0005-0000-0000-0000B9010000}"/>
    <cellStyle name="壞 2" xfId="439" xr:uid="{00000000-0005-0000-0000-0000BA010000}"/>
    <cellStyle name="壞 3" xfId="440" xr:uid="{00000000-0005-0000-0000-0000BB010000}"/>
    <cellStyle name="壞 4" xfId="441" xr:uid="{00000000-0005-0000-0000-0000BC010000}"/>
    <cellStyle name="壞 5" xfId="442" xr:uid="{00000000-0005-0000-0000-0000BD010000}"/>
    <cellStyle name="壞 6" xfId="443" xr:uid="{00000000-0005-0000-0000-0000BE010000}"/>
    <cellStyle name="壞 7" xfId="444" xr:uid="{00000000-0005-0000-0000-0000BF010000}"/>
    <cellStyle name="壞 8" xfId="445" xr:uid="{00000000-0005-0000-0000-0000C0010000}"/>
    <cellStyle name="壞 9" xfId="446" xr:uid="{00000000-0005-0000-0000-0000C1010000}"/>
    <cellStyle name="壞_100年9月菜量" xfId="447" xr:uid="{00000000-0005-0000-0000-0000C2010000}"/>
    <cellStyle name="壞_國小" xfId="448" xr:uid="{00000000-0005-0000-0000-0000C3010000}"/>
    <cellStyle name="壞_國高" xfId="449" xr:uid="{00000000-0005-0000-0000-0000C4010000}"/>
    <cellStyle name="警告文字 10" xfId="450" xr:uid="{00000000-0005-0000-0000-0000C5010000}"/>
    <cellStyle name="警告文字 11" xfId="451" xr:uid="{00000000-0005-0000-0000-0000C6010000}"/>
    <cellStyle name="警告文字 2" xfId="452" xr:uid="{00000000-0005-0000-0000-0000C7010000}"/>
    <cellStyle name="警告文字 3" xfId="453" xr:uid="{00000000-0005-0000-0000-0000C8010000}"/>
    <cellStyle name="警告文字 4" xfId="454" xr:uid="{00000000-0005-0000-0000-0000C9010000}"/>
    <cellStyle name="警告文字 5" xfId="455" xr:uid="{00000000-0005-0000-0000-0000CA010000}"/>
    <cellStyle name="警告文字 6" xfId="456" xr:uid="{00000000-0005-0000-0000-0000CB010000}"/>
    <cellStyle name="警告文字 7" xfId="457" xr:uid="{00000000-0005-0000-0000-0000CC010000}"/>
    <cellStyle name="警告文字 8" xfId="458" xr:uid="{00000000-0005-0000-0000-0000CD010000}"/>
    <cellStyle name="警告文字 9" xfId="459" xr:uid="{00000000-0005-0000-0000-0000C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2"/>
  <sheetViews>
    <sheetView tabSelected="1" zoomScale="75" zoomScaleNormal="75" workbookViewId="0">
      <selection activeCell="M9" sqref="M9"/>
    </sheetView>
  </sheetViews>
  <sheetFormatPr defaultColWidth="8.88671875" defaultRowHeight="16.2"/>
  <cols>
    <col min="1" max="1" width="11.77734375" style="242" customWidth="1"/>
    <col min="2" max="2" width="8.33203125" style="243" customWidth="1"/>
    <col min="3" max="3" width="10.6640625" style="242" customWidth="1"/>
    <col min="4" max="6" width="17.6640625" style="242" customWidth="1"/>
    <col min="7" max="7" width="17.6640625" style="243" customWidth="1"/>
    <col min="8" max="8" width="11.44140625" style="242" bestFit="1" customWidth="1"/>
    <col min="9" max="9" width="10.21875" style="242" customWidth="1"/>
    <col min="10" max="10" width="6.88671875" style="242" customWidth="1"/>
    <col min="11" max="11" width="7.44140625" style="242" customWidth="1"/>
    <col min="12" max="12" width="11" style="243" customWidth="1"/>
    <col min="13" max="13" width="7.77734375" style="243" customWidth="1"/>
    <col min="14" max="14" width="10.44140625" style="242" customWidth="1"/>
    <col min="15" max="15" width="8" style="242" customWidth="1"/>
    <col min="16" max="16" width="8.44140625" style="242" customWidth="1"/>
    <col min="17" max="17" width="11.109375" style="243" customWidth="1"/>
    <col min="18" max="18" width="7.44140625" style="243" customWidth="1"/>
    <col min="19" max="19" width="10.33203125" style="242" customWidth="1"/>
    <col min="20" max="20" width="6.44140625" style="242" customWidth="1"/>
    <col min="21" max="21" width="8.6640625" style="242" customWidth="1"/>
    <col min="22" max="22" width="10.44140625" style="243" customWidth="1"/>
    <col min="23" max="30" width="8.88671875" style="244"/>
    <col min="31" max="31" width="8.88671875" style="241"/>
    <col min="32" max="32" width="17.88671875" style="241" bestFit="1" customWidth="1"/>
    <col min="33" max="16384" width="8.88671875" style="241"/>
  </cols>
  <sheetData>
    <row r="1" spans="1:8" s="212" customFormat="1" ht="39" customHeight="1">
      <c r="A1" s="207" t="s">
        <v>174</v>
      </c>
      <c r="B1" s="208"/>
      <c r="C1" s="209"/>
      <c r="D1" s="210"/>
      <c r="E1" s="208" t="s">
        <v>50</v>
      </c>
      <c r="F1" s="208" t="s">
        <v>51</v>
      </c>
      <c r="G1" s="208" t="s">
        <v>1</v>
      </c>
      <c r="H1" s="211"/>
    </row>
    <row r="2" spans="1:8" s="216" customFormat="1" ht="30" customHeight="1">
      <c r="A2" s="213" t="s">
        <v>2</v>
      </c>
      <c r="B2" s="214" t="s">
        <v>3</v>
      </c>
      <c r="C2" s="215" t="s">
        <v>0</v>
      </c>
      <c r="D2" s="215" t="s">
        <v>6</v>
      </c>
      <c r="E2" s="215" t="s">
        <v>7</v>
      </c>
      <c r="F2" s="215" t="s">
        <v>8</v>
      </c>
      <c r="G2" s="215" t="s">
        <v>4</v>
      </c>
      <c r="H2" s="215" t="s">
        <v>5</v>
      </c>
    </row>
    <row r="3" spans="1:8" s="216" customFormat="1" ht="30" customHeight="1">
      <c r="A3" s="217">
        <v>44929</v>
      </c>
      <c r="B3" s="218">
        <f t="shared" ref="B3:B16" si="0">A3</f>
        <v>44929</v>
      </c>
      <c r="C3" s="219" t="s">
        <v>52</v>
      </c>
      <c r="D3" s="219" t="s">
        <v>53</v>
      </c>
      <c r="E3" s="219" t="s">
        <v>54</v>
      </c>
      <c r="F3" s="219" t="s">
        <v>55</v>
      </c>
      <c r="G3" s="219" t="s">
        <v>56</v>
      </c>
      <c r="H3" s="219" t="s">
        <v>57</v>
      </c>
    </row>
    <row r="4" spans="1:8" s="222" customFormat="1" ht="30" customHeight="1">
      <c r="A4" s="213">
        <f>A3+1</f>
        <v>44930</v>
      </c>
      <c r="B4" s="220">
        <f t="shared" si="0"/>
        <v>44930</v>
      </c>
      <c r="C4" s="221"/>
      <c r="D4" s="221" t="s">
        <v>58</v>
      </c>
      <c r="E4" s="221" t="s">
        <v>183</v>
      </c>
      <c r="F4" s="221" t="s">
        <v>59</v>
      </c>
      <c r="G4" s="221"/>
      <c r="H4" s="221"/>
    </row>
    <row r="5" spans="1:8" s="224" customFormat="1" ht="30" customHeight="1">
      <c r="A5" s="213">
        <f t="shared" ref="A5:A7" si="1">A4+1</f>
        <v>44931</v>
      </c>
      <c r="B5" s="220">
        <f t="shared" si="0"/>
        <v>44931</v>
      </c>
      <c r="C5" s="223" t="s">
        <v>60</v>
      </c>
      <c r="D5" s="221" t="s">
        <v>61</v>
      </c>
      <c r="E5" s="221" t="s">
        <v>62</v>
      </c>
      <c r="F5" s="221" t="s">
        <v>63</v>
      </c>
      <c r="G5" s="221" t="s">
        <v>64</v>
      </c>
      <c r="H5" s="221" t="s">
        <v>57</v>
      </c>
    </row>
    <row r="6" spans="1:8" s="225" customFormat="1" ht="30" customHeight="1">
      <c r="A6" s="213">
        <f t="shared" si="1"/>
        <v>44932</v>
      </c>
      <c r="B6" s="220">
        <f t="shared" si="0"/>
        <v>44932</v>
      </c>
      <c r="C6" s="221" t="s">
        <v>65</v>
      </c>
      <c r="D6" s="221" t="s">
        <v>184</v>
      </c>
      <c r="E6" s="221" t="s">
        <v>66</v>
      </c>
      <c r="F6" s="221" t="s">
        <v>67</v>
      </c>
      <c r="G6" s="221" t="s">
        <v>68</v>
      </c>
      <c r="H6" s="221"/>
    </row>
    <row r="7" spans="1:8" s="225" customFormat="1" ht="30" customHeight="1" thickBot="1">
      <c r="A7" s="226">
        <f t="shared" si="1"/>
        <v>44933</v>
      </c>
      <c r="B7" s="227">
        <f t="shared" si="0"/>
        <v>44933</v>
      </c>
      <c r="C7" s="228" t="s">
        <v>69</v>
      </c>
      <c r="D7" s="228" t="s">
        <v>70</v>
      </c>
      <c r="E7" s="228" t="s">
        <v>71</v>
      </c>
      <c r="F7" s="228" t="s">
        <v>72</v>
      </c>
      <c r="G7" s="228" t="s">
        <v>73</v>
      </c>
      <c r="H7" s="228"/>
    </row>
    <row r="8" spans="1:8" s="225" customFormat="1" ht="30" customHeight="1">
      <c r="A8" s="229">
        <v>44935</v>
      </c>
      <c r="B8" s="218">
        <f>A8</f>
        <v>44935</v>
      </c>
      <c r="C8" s="230" t="s">
        <v>52</v>
      </c>
      <c r="D8" s="230" t="s">
        <v>74</v>
      </c>
      <c r="E8" s="230" t="s">
        <v>75</v>
      </c>
      <c r="F8" s="230" t="s">
        <v>76</v>
      </c>
      <c r="G8" s="230" t="s">
        <v>77</v>
      </c>
      <c r="H8" s="230"/>
    </row>
    <row r="9" spans="1:8" s="225" customFormat="1" ht="30" customHeight="1">
      <c r="A9" s="213">
        <f>A8+1</f>
        <v>44936</v>
      </c>
      <c r="B9" s="220">
        <f t="shared" si="0"/>
        <v>44936</v>
      </c>
      <c r="C9" s="221" t="s">
        <v>78</v>
      </c>
      <c r="D9" s="221" t="s">
        <v>185</v>
      </c>
      <c r="E9" s="221" t="s">
        <v>79</v>
      </c>
      <c r="F9" s="221" t="s">
        <v>80</v>
      </c>
      <c r="G9" s="221" t="s">
        <v>81</v>
      </c>
      <c r="H9" s="221" t="s">
        <v>179</v>
      </c>
    </row>
    <row r="10" spans="1:8" s="225" customFormat="1" ht="30" customHeight="1">
      <c r="A10" s="213">
        <f t="shared" ref="A10:A12" si="2">A9+1</f>
        <v>44937</v>
      </c>
      <c r="B10" s="220">
        <f t="shared" si="0"/>
        <v>44937</v>
      </c>
      <c r="C10" s="223"/>
      <c r="D10" s="221" t="s">
        <v>82</v>
      </c>
      <c r="E10" s="221" t="s">
        <v>83</v>
      </c>
      <c r="F10" s="221" t="s">
        <v>84</v>
      </c>
      <c r="G10" s="221" t="s">
        <v>85</v>
      </c>
      <c r="H10" s="221"/>
    </row>
    <row r="11" spans="1:8" s="225" customFormat="1" ht="30" customHeight="1">
      <c r="A11" s="213">
        <f t="shared" si="2"/>
        <v>44938</v>
      </c>
      <c r="B11" s="220">
        <f t="shared" si="0"/>
        <v>44938</v>
      </c>
      <c r="C11" s="221" t="s">
        <v>86</v>
      </c>
      <c r="D11" s="221" t="s">
        <v>87</v>
      </c>
      <c r="E11" s="221" t="s">
        <v>88</v>
      </c>
      <c r="F11" s="221" t="s">
        <v>63</v>
      </c>
      <c r="G11" s="221" t="s">
        <v>182</v>
      </c>
      <c r="H11" s="221" t="s">
        <v>180</v>
      </c>
    </row>
    <row r="12" spans="1:8" s="225" customFormat="1" ht="30" customHeight="1" thickBot="1">
      <c r="A12" s="213">
        <f t="shared" si="2"/>
        <v>44939</v>
      </c>
      <c r="B12" s="227">
        <f t="shared" si="0"/>
        <v>44939</v>
      </c>
      <c r="C12" s="228" t="s">
        <v>89</v>
      </c>
      <c r="D12" s="228" t="s">
        <v>90</v>
      </c>
      <c r="E12" s="228" t="s">
        <v>91</v>
      </c>
      <c r="F12" s="228" t="s">
        <v>55</v>
      </c>
      <c r="G12" s="228" t="s">
        <v>92</v>
      </c>
      <c r="H12" s="228"/>
    </row>
    <row r="13" spans="1:8" s="225" customFormat="1" ht="30" customHeight="1">
      <c r="A13" s="229">
        <f>A12+3</f>
        <v>44942</v>
      </c>
      <c r="B13" s="218">
        <f>A13</f>
        <v>44942</v>
      </c>
      <c r="C13" s="230" t="s">
        <v>52</v>
      </c>
      <c r="D13" s="230" t="s">
        <v>93</v>
      </c>
      <c r="E13" s="230" t="s">
        <v>94</v>
      </c>
      <c r="F13" s="230" t="s">
        <v>95</v>
      </c>
      <c r="G13" s="230" t="s">
        <v>96</v>
      </c>
      <c r="H13" s="230"/>
    </row>
    <row r="14" spans="1:8" s="225" customFormat="1" ht="30" customHeight="1">
      <c r="A14" s="213">
        <f>A13+1</f>
        <v>44943</v>
      </c>
      <c r="B14" s="220">
        <f t="shared" si="0"/>
        <v>44943</v>
      </c>
      <c r="C14" s="221" t="s">
        <v>60</v>
      </c>
      <c r="D14" s="221" t="s">
        <v>97</v>
      </c>
      <c r="E14" s="221" t="s">
        <v>98</v>
      </c>
      <c r="F14" s="221" t="s">
        <v>72</v>
      </c>
      <c r="G14" s="221" t="s">
        <v>99</v>
      </c>
      <c r="H14" s="231" t="s">
        <v>57</v>
      </c>
    </row>
    <row r="15" spans="1:8" s="225" customFormat="1" ht="30" customHeight="1">
      <c r="A15" s="213">
        <f t="shared" ref="A15:A16" si="3">A14+1</f>
        <v>44944</v>
      </c>
      <c r="B15" s="220">
        <f t="shared" si="0"/>
        <v>44944</v>
      </c>
      <c r="C15" s="232"/>
      <c r="D15" s="221" t="s">
        <v>168</v>
      </c>
      <c r="E15" s="221" t="s">
        <v>100</v>
      </c>
      <c r="F15" s="221" t="s">
        <v>101</v>
      </c>
      <c r="G15" s="233"/>
      <c r="H15" s="221"/>
    </row>
    <row r="16" spans="1:8" s="225" customFormat="1" ht="30" customHeight="1">
      <c r="A16" s="213">
        <f t="shared" si="3"/>
        <v>44945</v>
      </c>
      <c r="B16" s="220">
        <f t="shared" si="0"/>
        <v>44945</v>
      </c>
      <c r="C16" s="221" t="s">
        <v>65</v>
      </c>
      <c r="D16" s="221" t="s">
        <v>102</v>
      </c>
      <c r="E16" s="221" t="s">
        <v>103</v>
      </c>
      <c r="F16" s="221" t="s">
        <v>63</v>
      </c>
      <c r="G16" s="233" t="s">
        <v>104</v>
      </c>
      <c r="H16" s="221" t="s">
        <v>181</v>
      </c>
    </row>
    <row r="17" spans="1:13" s="225" customFormat="1" ht="48.75" customHeight="1">
      <c r="A17" s="234" t="s">
        <v>40</v>
      </c>
      <c r="B17" s="235"/>
      <c r="C17" s="235"/>
      <c r="D17" s="235"/>
      <c r="E17" s="235"/>
      <c r="F17" s="235"/>
      <c r="G17" s="235"/>
      <c r="H17" s="235"/>
    </row>
    <row r="18" spans="1:13" s="225" customFormat="1" ht="42" customHeight="1">
      <c r="A18" s="236" t="s">
        <v>41</v>
      </c>
      <c r="B18" s="236"/>
      <c r="C18" s="236"/>
      <c r="D18" s="236"/>
      <c r="E18" s="236"/>
      <c r="F18" s="236"/>
      <c r="G18" s="236"/>
      <c r="H18" s="236"/>
      <c r="I18" s="237"/>
      <c r="J18" s="237"/>
      <c r="K18" s="237"/>
      <c r="L18" s="237"/>
      <c r="M18" s="237"/>
    </row>
    <row r="19" spans="1:13" s="225" customFormat="1" ht="19.8"/>
    <row r="20" spans="1:13" s="225" customFormat="1" ht="19.8"/>
    <row r="21" spans="1:13" s="225" customFormat="1" ht="19.8"/>
    <row r="22" spans="1:13" s="225" customFormat="1" ht="19.8"/>
    <row r="23" spans="1:13" s="238" customFormat="1" ht="19.8"/>
    <row r="24" spans="1:13" s="238" customFormat="1" ht="19.8"/>
    <row r="25" spans="1:13" s="238" customFormat="1" ht="19.8"/>
    <row r="26" spans="1:13" s="238" customFormat="1" ht="19.8"/>
    <row r="27" spans="1:13" s="238" customFormat="1" ht="19.8"/>
    <row r="28" spans="1:13" s="238" customFormat="1" ht="19.8"/>
    <row r="29" spans="1:13" s="239" customFormat="1" ht="19.8"/>
    <row r="30" spans="1:13" s="239" customFormat="1" ht="19.8"/>
    <row r="31" spans="1:13" s="240" customFormat="1" ht="22.2"/>
    <row r="32" spans="1:13" s="241" customFormat="1"/>
  </sheetData>
  <mergeCells count="2">
    <mergeCell ref="A18:H18"/>
    <mergeCell ref="A17:H17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38"/>
  <sheetViews>
    <sheetView topLeftCell="A2" zoomScale="65" zoomScaleNormal="65" workbookViewId="0">
      <selection activeCell="Y33" sqref="Y33"/>
    </sheetView>
  </sheetViews>
  <sheetFormatPr defaultColWidth="9" defaultRowHeight="13.8"/>
  <cols>
    <col min="1" max="1" width="5.21875" style="12" customWidth="1"/>
    <col min="2" max="2" width="5.33203125" style="12" customWidth="1"/>
    <col min="3" max="3" width="6.44140625" style="12" customWidth="1"/>
    <col min="4" max="4" width="5" style="12" customWidth="1"/>
    <col min="5" max="5" width="5.77734375" style="12" customWidth="1"/>
    <col min="6" max="6" width="6.21875" style="12" customWidth="1"/>
    <col min="7" max="7" width="6.88671875" style="12" customWidth="1"/>
    <col min="8" max="8" width="5.44140625" style="12" customWidth="1"/>
    <col min="9" max="9" width="6.44140625" style="12" customWidth="1"/>
    <col min="10" max="10" width="7.44140625" style="12" customWidth="1"/>
    <col min="11" max="11" width="6.21875" style="12" customWidth="1"/>
    <col min="12" max="12" width="5.6640625" style="12" customWidth="1"/>
    <col min="13" max="13" width="7.109375" style="90" customWidth="1"/>
    <col min="14" max="14" width="5.21875" style="12" customWidth="1"/>
    <col min="15" max="16" width="6.44140625" style="12" customWidth="1"/>
    <col min="17" max="18" width="6.6640625" style="12" customWidth="1"/>
    <col min="19" max="19" width="7.109375" style="90" customWidth="1"/>
    <col min="20" max="20" width="5.33203125" style="12" customWidth="1"/>
    <col min="21" max="21" width="6.44140625" style="12" customWidth="1"/>
    <col min="22" max="22" width="6.33203125" style="12" customWidth="1"/>
    <col min="23" max="23" width="6" style="12" customWidth="1"/>
    <col min="24" max="24" width="5.77734375" style="12" customWidth="1"/>
    <col min="25" max="25" width="7.109375" style="90" customWidth="1"/>
    <col min="26" max="26" width="5" style="12" customWidth="1"/>
    <col min="27" max="27" width="6.44140625" style="12" customWidth="1"/>
    <col min="28" max="28" width="7" style="12" customWidth="1"/>
    <col min="29" max="30" width="5.77734375" style="12" customWidth="1"/>
    <col min="31" max="31" width="7.109375" style="90" customWidth="1"/>
    <col min="32" max="16384" width="9" style="2"/>
  </cols>
  <sheetData>
    <row r="1" spans="1:32" ht="24.6">
      <c r="A1" s="130" t="s">
        <v>175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"/>
      <c r="AE1" s="1"/>
    </row>
    <row r="2" spans="1:32" ht="21">
      <c r="A2" s="56" t="s">
        <v>178</v>
      </c>
      <c r="B2" s="32"/>
      <c r="C2" s="32"/>
      <c r="D2" s="32"/>
      <c r="E2" s="32"/>
      <c r="F2" s="32"/>
      <c r="G2" s="32"/>
      <c r="H2" s="32"/>
      <c r="I2" s="3"/>
      <c r="J2" s="3"/>
      <c r="K2" s="3"/>
      <c r="L2" s="3"/>
      <c r="M2" s="3"/>
      <c r="N2" s="3"/>
      <c r="O2" s="3" t="s">
        <v>46</v>
      </c>
      <c r="P2" s="3"/>
      <c r="Q2" s="3"/>
      <c r="R2" s="3"/>
      <c r="S2" s="3"/>
      <c r="T2" s="3"/>
      <c r="U2" s="132" t="s">
        <v>25</v>
      </c>
      <c r="V2" s="132"/>
      <c r="W2" s="132"/>
      <c r="X2" s="132"/>
      <c r="Y2" s="132"/>
      <c r="Z2" s="132"/>
      <c r="AA2" s="132"/>
      <c r="AB2" s="132"/>
      <c r="AC2" s="132"/>
      <c r="AD2" s="132"/>
      <c r="AE2" s="4"/>
    </row>
    <row r="3" spans="1:32" ht="16.2">
      <c r="A3" s="37" t="s">
        <v>26</v>
      </c>
      <c r="B3" s="133">
        <f>萬新葷菜單!A3</f>
        <v>44929</v>
      </c>
      <c r="C3" s="134"/>
      <c r="D3" s="134"/>
      <c r="E3" s="135">
        <f>萬新葷菜單!B3</f>
        <v>44929</v>
      </c>
      <c r="F3" s="135"/>
      <c r="G3" s="136"/>
      <c r="H3" s="137">
        <f>萬新葷菜單!A4</f>
        <v>44930</v>
      </c>
      <c r="I3" s="134"/>
      <c r="J3" s="134"/>
      <c r="K3" s="138">
        <f>H3</f>
        <v>44930</v>
      </c>
      <c r="L3" s="138"/>
      <c r="M3" s="139"/>
      <c r="N3" s="137">
        <f>萬新葷菜單!A5</f>
        <v>44931</v>
      </c>
      <c r="O3" s="134"/>
      <c r="P3" s="134"/>
      <c r="Q3" s="138">
        <f>N3</f>
        <v>44931</v>
      </c>
      <c r="R3" s="138"/>
      <c r="S3" s="139"/>
      <c r="T3" s="134">
        <f>萬新葷菜單!A6</f>
        <v>44932</v>
      </c>
      <c r="U3" s="134"/>
      <c r="V3" s="134"/>
      <c r="W3" s="138">
        <f>T3</f>
        <v>44932</v>
      </c>
      <c r="X3" s="138"/>
      <c r="Y3" s="139"/>
      <c r="Z3" s="137">
        <f>萬新葷菜單!A7</f>
        <v>44933</v>
      </c>
      <c r="AA3" s="134"/>
      <c r="AB3" s="134"/>
      <c r="AC3" s="138">
        <f>Z3</f>
        <v>44933</v>
      </c>
      <c r="AD3" s="138"/>
      <c r="AE3" s="140"/>
    </row>
    <row r="4" spans="1:32" s="9" customFormat="1" ht="16.2">
      <c r="A4" s="38" t="s">
        <v>27</v>
      </c>
      <c r="B4" s="34" t="s">
        <v>28</v>
      </c>
      <c r="C4" s="6" t="s">
        <v>29</v>
      </c>
      <c r="D4" s="7" t="s">
        <v>30</v>
      </c>
      <c r="E4" s="6" t="s">
        <v>31</v>
      </c>
      <c r="F4" s="6" t="s">
        <v>32</v>
      </c>
      <c r="G4" s="39" t="s">
        <v>42</v>
      </c>
      <c r="H4" s="33" t="s">
        <v>33</v>
      </c>
      <c r="I4" s="6" t="s">
        <v>29</v>
      </c>
      <c r="J4" s="7" t="s">
        <v>30</v>
      </c>
      <c r="K4" s="44" t="s">
        <v>31</v>
      </c>
      <c r="L4" s="96" t="s">
        <v>32</v>
      </c>
      <c r="M4" s="43" t="s">
        <v>43</v>
      </c>
      <c r="N4" s="33" t="s">
        <v>33</v>
      </c>
      <c r="O4" s="6" t="s">
        <v>29</v>
      </c>
      <c r="P4" s="7" t="s">
        <v>30</v>
      </c>
      <c r="Q4" s="44" t="s">
        <v>31</v>
      </c>
      <c r="R4" s="44" t="s">
        <v>34</v>
      </c>
      <c r="S4" s="98" t="s">
        <v>43</v>
      </c>
      <c r="T4" s="30" t="s">
        <v>33</v>
      </c>
      <c r="U4" s="6" t="s">
        <v>29</v>
      </c>
      <c r="V4" s="7" t="s">
        <v>30</v>
      </c>
      <c r="W4" s="44" t="s">
        <v>31</v>
      </c>
      <c r="X4" s="44" t="s">
        <v>34</v>
      </c>
      <c r="Y4" s="39" t="s">
        <v>43</v>
      </c>
      <c r="Z4" s="33" t="s">
        <v>33</v>
      </c>
      <c r="AA4" s="6" t="s">
        <v>29</v>
      </c>
      <c r="AB4" s="7" t="s">
        <v>30</v>
      </c>
      <c r="AC4" s="44" t="s">
        <v>31</v>
      </c>
      <c r="AD4" s="44" t="s">
        <v>34</v>
      </c>
      <c r="AE4" s="97" t="s">
        <v>43</v>
      </c>
      <c r="AF4" s="10"/>
    </row>
    <row r="5" spans="1:32" s="9" customFormat="1" ht="16.5" customHeight="1">
      <c r="A5" s="141" t="s">
        <v>39</v>
      </c>
      <c r="B5" s="153" t="str">
        <f>萬新葷菜單!C3</f>
        <v>白米飯</v>
      </c>
      <c r="C5" s="47" t="s">
        <v>105</v>
      </c>
      <c r="D5" s="7">
        <v>110</v>
      </c>
      <c r="E5" s="206">
        <f>D5*370/1000</f>
        <v>40.700000000000003</v>
      </c>
      <c r="F5" s="6"/>
      <c r="G5" s="43"/>
      <c r="H5" s="103"/>
      <c r="I5" s="66"/>
      <c r="J5" s="106"/>
      <c r="K5" s="106"/>
      <c r="L5" s="67"/>
      <c r="M5" s="68"/>
      <c r="N5" s="156" t="str">
        <f>萬新葷菜單!C5</f>
        <v>糙米飯</v>
      </c>
      <c r="O5" s="71" t="s">
        <v>105</v>
      </c>
      <c r="P5" s="107">
        <v>93</v>
      </c>
      <c r="Q5" s="206">
        <f t="shared" ref="Q5:Q6" si="0">P5*370/1000</f>
        <v>34.409999999999997</v>
      </c>
      <c r="R5" s="70"/>
      <c r="S5" s="68"/>
      <c r="T5" s="150" t="str">
        <f>萬新葷菜單!C6</f>
        <v>小米飯</v>
      </c>
      <c r="U5" s="71" t="s">
        <v>105</v>
      </c>
      <c r="V5" s="107">
        <v>93</v>
      </c>
      <c r="W5" s="206">
        <f t="shared" ref="W5:W6" si="1">V5*370/1000</f>
        <v>34.409999999999997</v>
      </c>
      <c r="X5" s="62"/>
      <c r="Y5" s="91"/>
      <c r="Z5" s="156" t="str">
        <f>萬新葷菜單!C7</f>
        <v>薏仁米飯</v>
      </c>
      <c r="AA5" s="91" t="s">
        <v>105</v>
      </c>
      <c r="AB5" s="106">
        <v>93</v>
      </c>
      <c r="AC5" s="206">
        <f>AB5*370/1000</f>
        <v>34.409999999999997</v>
      </c>
      <c r="AD5" s="62"/>
      <c r="AE5" s="63"/>
      <c r="AF5" s="10"/>
    </row>
    <row r="6" spans="1:32" s="9" customFormat="1" ht="16.2">
      <c r="A6" s="142"/>
      <c r="B6" s="154"/>
      <c r="C6" s="47"/>
      <c r="D6" s="7"/>
      <c r="E6" s="7"/>
      <c r="F6" s="6"/>
      <c r="G6" s="43"/>
      <c r="H6" s="104"/>
      <c r="I6" s="71"/>
      <c r="J6" s="72"/>
      <c r="K6" s="72"/>
      <c r="L6" s="67"/>
      <c r="M6" s="68"/>
      <c r="N6" s="157"/>
      <c r="O6" s="71" t="s">
        <v>118</v>
      </c>
      <c r="P6" s="107">
        <v>17</v>
      </c>
      <c r="Q6" s="206">
        <f t="shared" si="0"/>
        <v>6.29</v>
      </c>
      <c r="R6" s="70"/>
      <c r="S6" s="68"/>
      <c r="T6" s="151"/>
      <c r="U6" s="71" t="s">
        <v>128</v>
      </c>
      <c r="V6" s="107">
        <v>17</v>
      </c>
      <c r="W6" s="206">
        <f t="shared" si="1"/>
        <v>6.29</v>
      </c>
      <c r="X6" s="62"/>
      <c r="Y6" s="91"/>
      <c r="Z6" s="157"/>
      <c r="AA6" s="91" t="s">
        <v>133</v>
      </c>
      <c r="AB6" s="106">
        <v>17</v>
      </c>
      <c r="AC6" s="206">
        <f>AB6*370/1000</f>
        <v>6.29</v>
      </c>
      <c r="AD6" s="62"/>
      <c r="AE6" s="63"/>
      <c r="AF6" s="10"/>
    </row>
    <row r="7" spans="1:32" s="9" customFormat="1" ht="16.2">
      <c r="A7" s="143"/>
      <c r="B7" s="155"/>
      <c r="C7" s="47"/>
      <c r="D7" s="7"/>
      <c r="E7" s="7"/>
      <c r="F7" s="6"/>
      <c r="G7" s="43"/>
      <c r="H7" s="105"/>
      <c r="I7" s="71"/>
      <c r="J7" s="72"/>
      <c r="K7" s="72"/>
      <c r="L7" s="67"/>
      <c r="M7" s="68"/>
      <c r="N7" s="158"/>
      <c r="O7" s="71"/>
      <c r="P7" s="107"/>
      <c r="Q7" s="107"/>
      <c r="R7" s="70"/>
      <c r="S7" s="68"/>
      <c r="T7" s="152"/>
      <c r="U7" s="71"/>
      <c r="V7" s="107"/>
      <c r="W7" s="107"/>
      <c r="X7" s="62"/>
      <c r="Y7" s="91"/>
      <c r="Z7" s="159"/>
      <c r="AA7" s="91"/>
      <c r="AB7" s="91"/>
      <c r="AC7" s="91"/>
      <c r="AD7" s="62"/>
      <c r="AE7" s="63"/>
      <c r="AF7" s="10"/>
    </row>
    <row r="8" spans="1:32" s="12" customFormat="1" ht="16.5" customHeight="1">
      <c r="A8" s="141" t="s">
        <v>38</v>
      </c>
      <c r="B8" s="144" t="str">
        <f>萬新葷菜單!D3</f>
        <v>黑蜜肉排×1</v>
      </c>
      <c r="C8" s="47" t="s">
        <v>173</v>
      </c>
      <c r="D8" s="5">
        <v>75</v>
      </c>
      <c r="E8" s="206">
        <f>D8*370/1000</f>
        <v>27.75</v>
      </c>
      <c r="F8" s="6"/>
      <c r="G8" s="57"/>
      <c r="H8" s="147" t="str">
        <f>萬新葷菜單!D4</f>
        <v>南洋叻沙麵</v>
      </c>
      <c r="I8" s="91" t="s">
        <v>112</v>
      </c>
      <c r="J8" s="107">
        <v>169</v>
      </c>
      <c r="K8" s="206">
        <f t="shared" ref="K8:K12" si="2">J8*370/1000</f>
        <v>62.53</v>
      </c>
      <c r="L8" s="72"/>
      <c r="M8" s="74"/>
      <c r="N8" s="157" t="str">
        <f>萬新葷菜單!D5</f>
        <v>香 菇 雞</v>
      </c>
      <c r="O8" s="71" t="s">
        <v>119</v>
      </c>
      <c r="P8" s="107">
        <v>120</v>
      </c>
      <c r="Q8" s="206">
        <f>P8*370/1000</f>
        <v>44.4</v>
      </c>
      <c r="R8" s="69"/>
      <c r="S8" s="74"/>
      <c r="T8" s="150" t="str">
        <f>萬新葷菜單!D6</f>
        <v>三杯魚丁</v>
      </c>
      <c r="U8" s="71" t="s">
        <v>129</v>
      </c>
      <c r="V8" s="107">
        <v>90</v>
      </c>
      <c r="W8" s="206">
        <f t="shared" ref="W8:W9" si="3">V8*370/1000</f>
        <v>33.299999999999997</v>
      </c>
      <c r="X8" s="62"/>
      <c r="Y8" s="91"/>
      <c r="Z8" s="160" t="str">
        <f>萬新葷菜單!D7</f>
        <v>麻油肉片</v>
      </c>
      <c r="AA8" s="91" t="s">
        <v>113</v>
      </c>
      <c r="AB8" s="107">
        <v>80</v>
      </c>
      <c r="AC8" s="206">
        <f t="shared" ref="AC8:AC11" si="4">AB8*370/1000</f>
        <v>29.6</v>
      </c>
      <c r="AD8" s="62"/>
      <c r="AE8" s="63"/>
    </row>
    <row r="9" spans="1:32" s="12" customFormat="1" ht="16.2">
      <c r="A9" s="142"/>
      <c r="B9" s="145"/>
      <c r="C9" s="47"/>
      <c r="D9" s="5"/>
      <c r="E9" s="5"/>
      <c r="F9" s="6"/>
      <c r="G9" s="57"/>
      <c r="H9" s="148"/>
      <c r="I9" s="91" t="s">
        <v>113</v>
      </c>
      <c r="J9" s="107">
        <v>45</v>
      </c>
      <c r="K9" s="206">
        <f t="shared" si="2"/>
        <v>16.649999999999999</v>
      </c>
      <c r="L9" s="72"/>
      <c r="M9" s="75"/>
      <c r="N9" s="157"/>
      <c r="O9" s="71" t="s">
        <v>120</v>
      </c>
      <c r="P9" s="107" t="s">
        <v>141</v>
      </c>
      <c r="Q9" s="107" t="s">
        <v>141</v>
      </c>
      <c r="R9" s="69"/>
      <c r="S9" s="75"/>
      <c r="T9" s="151"/>
      <c r="U9" s="71" t="s">
        <v>167</v>
      </c>
      <c r="V9" s="107">
        <v>33</v>
      </c>
      <c r="W9" s="206">
        <f t="shared" si="3"/>
        <v>12.21</v>
      </c>
      <c r="X9" s="62"/>
      <c r="Y9" s="91"/>
      <c r="Z9" s="161"/>
      <c r="AA9" s="91" t="s">
        <v>135</v>
      </c>
      <c r="AB9" s="107">
        <v>5</v>
      </c>
      <c r="AC9" s="206">
        <f t="shared" si="4"/>
        <v>1.85</v>
      </c>
      <c r="AD9" s="62"/>
      <c r="AE9" s="63"/>
    </row>
    <row r="10" spans="1:32" s="12" customFormat="1" ht="16.2">
      <c r="A10" s="142"/>
      <c r="B10" s="145"/>
      <c r="C10" s="47"/>
      <c r="D10" s="5"/>
      <c r="E10" s="5"/>
      <c r="F10" s="6"/>
      <c r="G10" s="57"/>
      <c r="H10" s="148"/>
      <c r="I10" s="91" t="s">
        <v>114</v>
      </c>
      <c r="J10" s="107">
        <v>10</v>
      </c>
      <c r="K10" s="206">
        <f t="shared" si="2"/>
        <v>3.7</v>
      </c>
      <c r="L10" s="72"/>
      <c r="M10" s="75"/>
      <c r="N10" s="157"/>
      <c r="O10" s="71"/>
      <c r="P10" s="107"/>
      <c r="Q10" s="107"/>
      <c r="R10" s="69"/>
      <c r="S10" s="75"/>
      <c r="T10" s="151"/>
      <c r="U10" s="71"/>
      <c r="V10" s="107"/>
      <c r="W10" s="107"/>
      <c r="X10" s="62"/>
      <c r="Y10" s="91"/>
      <c r="Z10" s="161"/>
      <c r="AA10" s="91" t="s">
        <v>124</v>
      </c>
      <c r="AB10" s="107">
        <v>5</v>
      </c>
      <c r="AC10" s="206">
        <f t="shared" si="4"/>
        <v>1.85</v>
      </c>
      <c r="AD10" s="62"/>
      <c r="AE10" s="63"/>
    </row>
    <row r="11" spans="1:32" s="12" customFormat="1" ht="16.2">
      <c r="A11" s="142"/>
      <c r="B11" s="145"/>
      <c r="C11" s="47"/>
      <c r="D11" s="5"/>
      <c r="E11" s="5"/>
      <c r="F11" s="6"/>
      <c r="G11" s="57"/>
      <c r="H11" s="148"/>
      <c r="I11" s="91" t="s">
        <v>109</v>
      </c>
      <c r="J11" s="107">
        <v>56</v>
      </c>
      <c r="K11" s="206">
        <f t="shared" si="2"/>
        <v>20.72</v>
      </c>
      <c r="L11" s="72"/>
      <c r="M11" s="75"/>
      <c r="N11" s="157"/>
      <c r="O11" s="71"/>
      <c r="P11" s="107"/>
      <c r="Q11" s="107"/>
      <c r="R11" s="69"/>
      <c r="S11" s="75"/>
      <c r="T11" s="151"/>
      <c r="U11" s="71"/>
      <c r="V11" s="107"/>
      <c r="W11" s="107"/>
      <c r="X11" s="62"/>
      <c r="Y11" s="91"/>
      <c r="Z11" s="161"/>
      <c r="AA11" s="91" t="s">
        <v>109</v>
      </c>
      <c r="AB11" s="107">
        <v>25</v>
      </c>
      <c r="AC11" s="206">
        <f t="shared" si="4"/>
        <v>9.25</v>
      </c>
      <c r="AD11" s="62"/>
      <c r="AE11" s="63"/>
      <c r="AF11" s="14"/>
    </row>
    <row r="12" spans="1:32" s="12" customFormat="1" ht="16.2">
      <c r="A12" s="142"/>
      <c r="B12" s="145"/>
      <c r="C12" s="47"/>
      <c r="D12" s="5"/>
      <c r="E12" s="5"/>
      <c r="F12" s="5"/>
      <c r="G12" s="58"/>
      <c r="H12" s="148"/>
      <c r="I12" s="91" t="s">
        <v>107</v>
      </c>
      <c r="J12" s="107">
        <v>24</v>
      </c>
      <c r="K12" s="206">
        <f t="shared" si="2"/>
        <v>8.8800000000000008</v>
      </c>
      <c r="L12" s="72"/>
      <c r="M12" s="75"/>
      <c r="N12" s="157"/>
      <c r="O12" s="71"/>
      <c r="P12" s="107"/>
      <c r="Q12" s="107"/>
      <c r="R12" s="69"/>
      <c r="S12" s="75"/>
      <c r="T12" s="151"/>
      <c r="U12" s="71"/>
      <c r="V12" s="107"/>
      <c r="W12" s="107"/>
      <c r="X12" s="62"/>
      <c r="Y12" s="91"/>
      <c r="Z12" s="161"/>
      <c r="AA12" s="91"/>
      <c r="AB12" s="107"/>
      <c r="AC12" s="107"/>
      <c r="AD12" s="62"/>
      <c r="AE12" s="63"/>
    </row>
    <row r="13" spans="1:32" s="12" customFormat="1" ht="15.75" customHeight="1">
      <c r="A13" s="142"/>
      <c r="B13" s="145"/>
      <c r="C13" s="47"/>
      <c r="D13" s="5"/>
      <c r="E13" s="5"/>
      <c r="F13" s="5"/>
      <c r="G13" s="58"/>
      <c r="H13" s="148"/>
      <c r="I13" s="91"/>
      <c r="J13" s="107"/>
      <c r="K13" s="107"/>
      <c r="L13" s="72"/>
      <c r="M13" s="75"/>
      <c r="N13" s="157"/>
      <c r="O13" s="71"/>
      <c r="P13" s="107"/>
      <c r="Q13" s="107"/>
      <c r="R13" s="69"/>
      <c r="S13" s="75"/>
      <c r="T13" s="151"/>
      <c r="U13" s="71"/>
      <c r="V13" s="107"/>
      <c r="W13" s="107"/>
      <c r="X13" s="62"/>
      <c r="Y13" s="91"/>
      <c r="Z13" s="161"/>
      <c r="AA13" s="91"/>
      <c r="AB13" s="107"/>
      <c r="AC13" s="107"/>
      <c r="AD13" s="62"/>
      <c r="AE13" s="63"/>
    </row>
    <row r="14" spans="1:32" s="12" customFormat="1" ht="16.2">
      <c r="A14" s="143"/>
      <c r="B14" s="146"/>
      <c r="C14" s="47"/>
      <c r="D14" s="5"/>
      <c r="E14" s="5"/>
      <c r="F14" s="5"/>
      <c r="G14" s="58"/>
      <c r="H14" s="149"/>
      <c r="I14" s="91"/>
      <c r="J14" s="107"/>
      <c r="K14" s="107"/>
      <c r="L14" s="72"/>
      <c r="M14" s="75"/>
      <c r="N14" s="159"/>
      <c r="O14" s="71"/>
      <c r="P14" s="107"/>
      <c r="Q14" s="107"/>
      <c r="R14" s="69"/>
      <c r="S14" s="75"/>
      <c r="T14" s="152"/>
      <c r="U14" s="71"/>
      <c r="V14" s="107"/>
      <c r="W14" s="107"/>
      <c r="X14" s="62"/>
      <c r="Y14" s="91"/>
      <c r="Z14" s="162"/>
      <c r="AA14" s="91"/>
      <c r="AB14" s="107"/>
      <c r="AC14" s="107"/>
      <c r="AD14" s="62"/>
      <c r="AE14" s="63"/>
    </row>
    <row r="15" spans="1:32" s="12" customFormat="1" ht="15.75" customHeight="1">
      <c r="A15" s="168" t="s">
        <v>35</v>
      </c>
      <c r="B15" s="153" t="str">
        <f>萬新葷菜單!E3</f>
        <v>雙蔥炒豆干</v>
      </c>
      <c r="C15" s="47" t="s">
        <v>106</v>
      </c>
      <c r="D15" s="102">
        <v>58</v>
      </c>
      <c r="E15" s="206">
        <f t="shared" ref="E15:E17" si="5">D15*370/1000</f>
        <v>21.46</v>
      </c>
      <c r="F15" s="5"/>
      <c r="G15" s="58"/>
      <c r="H15" s="147" t="str">
        <f>萬新葷菜單!E4</f>
        <v>鹽酥拼盤</v>
      </c>
      <c r="I15" s="91" t="s">
        <v>119</v>
      </c>
      <c r="J15" s="107">
        <v>45</v>
      </c>
      <c r="K15" s="206">
        <f t="shared" ref="K15:K18" si="6">J15*370/1000</f>
        <v>16.649999999999999</v>
      </c>
      <c r="L15" s="72"/>
      <c r="M15" s="75"/>
      <c r="N15" s="156" t="str">
        <f>萬新葷菜單!E5</f>
        <v>泡菜炒年糕</v>
      </c>
      <c r="O15" s="71" t="s">
        <v>121</v>
      </c>
      <c r="P15" s="107">
        <v>40</v>
      </c>
      <c r="Q15" s="206">
        <f t="shared" ref="Q15:Q18" si="7">P15*370/1000</f>
        <v>14.8</v>
      </c>
      <c r="R15" s="69"/>
      <c r="S15" s="75"/>
      <c r="T15" s="156" t="str">
        <f>萬新葷菜單!E6</f>
        <v>鐵板肉絲</v>
      </c>
      <c r="U15" s="71" t="s">
        <v>131</v>
      </c>
      <c r="V15" s="107">
        <v>42</v>
      </c>
      <c r="W15" s="206">
        <f t="shared" ref="W15:W17" si="8">V15*370/1000</f>
        <v>15.54</v>
      </c>
      <c r="X15" s="62"/>
      <c r="Y15" s="91"/>
      <c r="Z15" s="147" t="str">
        <f>萬新葷菜單!E7</f>
        <v>沙茶冬粉</v>
      </c>
      <c r="AA15" s="91" t="s">
        <v>136</v>
      </c>
      <c r="AB15" s="107" t="s">
        <v>141</v>
      </c>
      <c r="AC15" s="107" t="s">
        <v>141</v>
      </c>
      <c r="AD15" s="62"/>
      <c r="AE15" s="63"/>
    </row>
    <row r="16" spans="1:32" s="12" customFormat="1" ht="16.5" customHeight="1">
      <c r="A16" s="169"/>
      <c r="B16" s="154"/>
      <c r="C16" s="47" t="s">
        <v>107</v>
      </c>
      <c r="D16" s="13">
        <v>20</v>
      </c>
      <c r="E16" s="206">
        <f t="shared" si="5"/>
        <v>7.4</v>
      </c>
      <c r="F16" s="11"/>
      <c r="G16" s="59"/>
      <c r="H16" s="148"/>
      <c r="I16" s="91" t="s">
        <v>186</v>
      </c>
      <c r="J16" s="107">
        <v>20</v>
      </c>
      <c r="K16" s="206">
        <f t="shared" si="6"/>
        <v>7.4</v>
      </c>
      <c r="L16" s="72"/>
      <c r="M16" s="75"/>
      <c r="N16" s="157"/>
      <c r="O16" s="71" t="s">
        <v>122</v>
      </c>
      <c r="P16" s="107">
        <v>25</v>
      </c>
      <c r="Q16" s="206">
        <f t="shared" si="7"/>
        <v>9.25</v>
      </c>
      <c r="R16" s="69"/>
      <c r="S16" s="75"/>
      <c r="T16" s="157"/>
      <c r="U16" s="71" t="s">
        <v>107</v>
      </c>
      <c r="V16" s="107">
        <v>35</v>
      </c>
      <c r="W16" s="206">
        <f t="shared" si="8"/>
        <v>12.95</v>
      </c>
      <c r="X16" s="62"/>
      <c r="Y16" s="91"/>
      <c r="Z16" s="148"/>
      <c r="AA16" s="91" t="s">
        <v>137</v>
      </c>
      <c r="AB16" s="107">
        <v>10</v>
      </c>
      <c r="AC16" s="206">
        <f t="shared" ref="AC16:AC18" si="9">AB16*370/1000</f>
        <v>3.7</v>
      </c>
      <c r="AD16" s="62"/>
      <c r="AE16" s="63"/>
    </row>
    <row r="17" spans="1:31" s="12" customFormat="1" ht="16.2">
      <c r="A17" s="169"/>
      <c r="B17" s="154"/>
      <c r="C17" s="47" t="s">
        <v>108</v>
      </c>
      <c r="D17" s="101">
        <v>5</v>
      </c>
      <c r="E17" s="206">
        <f t="shared" si="5"/>
        <v>1.85</v>
      </c>
      <c r="F17" s="13"/>
      <c r="G17" s="60"/>
      <c r="H17" s="148"/>
      <c r="I17" s="91" t="s">
        <v>156</v>
      </c>
      <c r="J17" s="107">
        <v>15</v>
      </c>
      <c r="K17" s="206">
        <f t="shared" si="6"/>
        <v>5.55</v>
      </c>
      <c r="L17" s="72"/>
      <c r="M17" s="75"/>
      <c r="N17" s="157"/>
      <c r="O17" s="71" t="s">
        <v>123</v>
      </c>
      <c r="P17" s="107">
        <v>33</v>
      </c>
      <c r="Q17" s="206">
        <f t="shared" si="7"/>
        <v>12.21</v>
      </c>
      <c r="R17" s="69"/>
      <c r="S17" s="75"/>
      <c r="T17" s="157"/>
      <c r="U17" s="71" t="s">
        <v>124</v>
      </c>
      <c r="V17" s="107">
        <v>8</v>
      </c>
      <c r="W17" s="206">
        <f t="shared" si="8"/>
        <v>2.96</v>
      </c>
      <c r="X17" s="62"/>
      <c r="Y17" s="91"/>
      <c r="Z17" s="148"/>
      <c r="AA17" s="91" t="s">
        <v>138</v>
      </c>
      <c r="AB17" s="107">
        <v>14</v>
      </c>
      <c r="AC17" s="206">
        <f t="shared" si="9"/>
        <v>5.18</v>
      </c>
      <c r="AD17" s="62"/>
      <c r="AE17" s="63"/>
    </row>
    <row r="18" spans="1:31" s="12" customFormat="1" ht="16.2">
      <c r="A18" s="169"/>
      <c r="B18" s="154"/>
      <c r="C18" s="47"/>
      <c r="D18" s="102"/>
      <c r="E18" s="102"/>
      <c r="F18" s="5"/>
      <c r="G18" s="58"/>
      <c r="H18" s="148"/>
      <c r="I18" s="91" t="s">
        <v>187</v>
      </c>
      <c r="J18" s="107">
        <v>15</v>
      </c>
      <c r="K18" s="206">
        <f t="shared" si="6"/>
        <v>5.55</v>
      </c>
      <c r="L18" s="72"/>
      <c r="M18" s="75"/>
      <c r="N18" s="157"/>
      <c r="O18" s="71" t="s">
        <v>124</v>
      </c>
      <c r="P18" s="107">
        <v>4</v>
      </c>
      <c r="Q18" s="206">
        <f t="shared" si="7"/>
        <v>1.48</v>
      </c>
      <c r="R18" s="69"/>
      <c r="S18" s="75"/>
      <c r="T18" s="157"/>
      <c r="U18" s="71"/>
      <c r="V18" s="107"/>
      <c r="W18" s="107"/>
      <c r="X18" s="62"/>
      <c r="Y18" s="91"/>
      <c r="Z18" s="148"/>
      <c r="AA18" s="91" t="s">
        <v>171</v>
      </c>
      <c r="AB18" s="107">
        <v>13</v>
      </c>
      <c r="AC18" s="206">
        <f t="shared" si="9"/>
        <v>4.8099999999999996</v>
      </c>
      <c r="AD18" s="62"/>
      <c r="AE18" s="63"/>
    </row>
    <row r="19" spans="1:31" s="12" customFormat="1" ht="16.2">
      <c r="A19" s="170"/>
      <c r="B19" s="155"/>
      <c r="C19" s="47"/>
      <c r="D19" s="117"/>
      <c r="E19" s="117"/>
      <c r="F19" s="118"/>
      <c r="G19" s="119"/>
      <c r="H19" s="173"/>
      <c r="I19" s="91"/>
      <c r="J19" s="120"/>
      <c r="K19" s="120"/>
      <c r="L19" s="121"/>
      <c r="M19" s="122"/>
      <c r="N19" s="158"/>
      <c r="O19" s="121"/>
      <c r="P19" s="120"/>
      <c r="Q19" s="120"/>
      <c r="R19" s="123"/>
      <c r="S19" s="122"/>
      <c r="T19" s="158"/>
      <c r="U19" s="121"/>
      <c r="V19" s="120"/>
      <c r="W19" s="120"/>
      <c r="X19" s="62"/>
      <c r="Y19" s="91"/>
      <c r="Z19" s="173"/>
      <c r="AA19" s="91"/>
      <c r="AB19" s="120"/>
      <c r="AC19" s="120"/>
      <c r="AD19" s="62"/>
      <c r="AE19" s="63"/>
    </row>
    <row r="20" spans="1:31" s="12" customFormat="1" ht="16.2" customHeight="1">
      <c r="A20" s="171" t="s">
        <v>36</v>
      </c>
      <c r="B20" s="154" t="str">
        <f>萬新葷菜單!F3</f>
        <v>炒高麗菜</v>
      </c>
      <c r="C20" s="47" t="s">
        <v>109</v>
      </c>
      <c r="D20" s="110">
        <v>90</v>
      </c>
      <c r="E20" s="206">
        <f t="shared" ref="E20:E21" si="10">D20*370/1000</f>
        <v>33.299999999999997</v>
      </c>
      <c r="F20" s="111"/>
      <c r="G20" s="112"/>
      <c r="H20" s="174" t="str">
        <f>萬新葷菜單!F4</f>
        <v>雙色花椰菜</v>
      </c>
      <c r="I20" s="91" t="s">
        <v>116</v>
      </c>
      <c r="J20" s="107">
        <v>60</v>
      </c>
      <c r="K20" s="206">
        <f t="shared" ref="K20:K21" si="11">J20*370/1000</f>
        <v>22.2</v>
      </c>
      <c r="L20" s="113"/>
      <c r="M20" s="74"/>
      <c r="N20" s="175" t="str">
        <f>萬新葷菜單!F5</f>
        <v>有機蔬菜</v>
      </c>
      <c r="O20" s="71" t="s">
        <v>127</v>
      </c>
      <c r="P20" s="107">
        <v>100</v>
      </c>
      <c r="Q20" s="206">
        <f>P20*370/1000</f>
        <v>37</v>
      </c>
      <c r="R20" s="69"/>
      <c r="S20" s="75"/>
      <c r="T20" s="175" t="str">
        <f>萬新葷菜單!F6</f>
        <v>炒小白菜</v>
      </c>
      <c r="U20" s="71" t="s">
        <v>125</v>
      </c>
      <c r="V20" s="107">
        <v>100</v>
      </c>
      <c r="W20" s="206">
        <f>V20*370/1000</f>
        <v>37</v>
      </c>
      <c r="X20" s="62"/>
      <c r="Y20" s="91"/>
      <c r="Z20" s="174" t="str">
        <f>萬新葷菜單!F7</f>
        <v>炒 菠 菜</v>
      </c>
      <c r="AA20" s="91" t="s">
        <v>139</v>
      </c>
      <c r="AB20" s="107">
        <v>100</v>
      </c>
      <c r="AC20" s="206">
        <f>AB20*370/1000</f>
        <v>37</v>
      </c>
      <c r="AD20" s="62"/>
      <c r="AE20" s="63"/>
    </row>
    <row r="21" spans="1:31" s="12" customFormat="1" ht="16.5" customHeight="1">
      <c r="A21" s="169"/>
      <c r="B21" s="154"/>
      <c r="C21" s="47" t="s">
        <v>124</v>
      </c>
      <c r="D21" s="102">
        <v>10</v>
      </c>
      <c r="E21" s="206">
        <f t="shared" si="10"/>
        <v>3.7</v>
      </c>
      <c r="F21" s="5"/>
      <c r="G21" s="58"/>
      <c r="H21" s="148"/>
      <c r="I21" s="91" t="s">
        <v>117</v>
      </c>
      <c r="J21" s="107">
        <v>60</v>
      </c>
      <c r="K21" s="206">
        <f t="shared" si="11"/>
        <v>22.2</v>
      </c>
      <c r="L21" s="72"/>
      <c r="M21" s="75"/>
      <c r="N21" s="157"/>
      <c r="O21" s="71"/>
      <c r="P21" s="107"/>
      <c r="Q21" s="107"/>
      <c r="R21" s="69"/>
      <c r="S21" s="75"/>
      <c r="T21" s="157"/>
      <c r="U21" s="71"/>
      <c r="V21" s="107"/>
      <c r="W21" s="107"/>
      <c r="X21" s="62"/>
      <c r="Y21" s="91"/>
      <c r="Z21" s="148"/>
      <c r="AA21" s="91"/>
      <c r="AB21" s="107"/>
      <c r="AC21" s="107"/>
      <c r="AD21" s="62"/>
      <c r="AE21" s="63"/>
    </row>
    <row r="22" spans="1:31" s="12" customFormat="1" ht="16.5" customHeight="1">
      <c r="A22" s="169"/>
      <c r="B22" s="154"/>
      <c r="C22" s="47"/>
      <c r="D22" s="102"/>
      <c r="E22" s="102"/>
      <c r="F22" s="6"/>
      <c r="G22" s="57"/>
      <c r="H22" s="148"/>
      <c r="I22" s="91"/>
      <c r="J22" s="107"/>
      <c r="K22" s="107"/>
      <c r="L22" s="72"/>
      <c r="M22" s="75"/>
      <c r="N22" s="157"/>
      <c r="O22" s="71"/>
      <c r="P22" s="107"/>
      <c r="Q22" s="107"/>
      <c r="R22" s="69"/>
      <c r="S22" s="75"/>
      <c r="T22" s="157"/>
      <c r="U22" s="71"/>
      <c r="V22" s="107"/>
      <c r="W22" s="107"/>
      <c r="X22" s="62"/>
      <c r="Y22" s="91"/>
      <c r="Z22" s="148"/>
      <c r="AA22" s="91"/>
      <c r="AB22" s="107"/>
      <c r="AC22" s="107"/>
      <c r="AD22" s="62"/>
      <c r="AE22" s="63"/>
    </row>
    <row r="23" spans="1:31" s="12" customFormat="1" ht="16.5" customHeight="1">
      <c r="A23" s="170"/>
      <c r="B23" s="155"/>
      <c r="C23" s="47"/>
      <c r="D23" s="102"/>
      <c r="E23" s="102"/>
      <c r="F23" s="6"/>
      <c r="G23" s="57"/>
      <c r="H23" s="173"/>
      <c r="I23" s="91"/>
      <c r="J23" s="107"/>
      <c r="K23" s="107"/>
      <c r="L23" s="72"/>
      <c r="M23" s="75"/>
      <c r="N23" s="158"/>
      <c r="O23" s="121"/>
      <c r="P23" s="120"/>
      <c r="Q23" s="120"/>
      <c r="R23" s="123"/>
      <c r="S23" s="122"/>
      <c r="T23" s="158"/>
      <c r="U23" s="121"/>
      <c r="V23" s="120"/>
      <c r="W23" s="120"/>
      <c r="X23" s="62"/>
      <c r="Y23" s="91"/>
      <c r="Z23" s="173"/>
      <c r="AA23" s="91"/>
      <c r="AB23" s="107"/>
      <c r="AC23" s="107"/>
      <c r="AD23" s="62"/>
      <c r="AE23" s="63"/>
    </row>
    <row r="24" spans="1:31" s="12" customFormat="1" ht="16.2">
      <c r="A24" s="169" t="s">
        <v>37</v>
      </c>
      <c r="B24" s="154" t="str">
        <f>萬新葷菜單!G3</f>
        <v>金針海帶</v>
      </c>
      <c r="C24" s="47" t="s">
        <v>110</v>
      </c>
      <c r="D24" s="102">
        <v>2</v>
      </c>
      <c r="E24" s="206">
        <f t="shared" ref="E24:E27" si="12">D24*370/1000</f>
        <v>0.74</v>
      </c>
      <c r="F24" s="6"/>
      <c r="G24" s="57"/>
      <c r="H24" s="148"/>
      <c r="I24" s="91"/>
      <c r="J24" s="76"/>
      <c r="K24" s="72"/>
      <c r="L24" s="72"/>
      <c r="M24" s="75"/>
      <c r="N24" s="157" t="str">
        <f>萬新葷菜單!G5</f>
        <v>豆 薯 湯</v>
      </c>
      <c r="O24" s="71" t="s">
        <v>126</v>
      </c>
      <c r="P24" s="107">
        <v>32</v>
      </c>
      <c r="Q24" s="206">
        <f t="shared" ref="Q24:Q25" si="13">P24*370/1000</f>
        <v>11.84</v>
      </c>
      <c r="R24" s="114"/>
      <c r="S24" s="74"/>
      <c r="T24" s="157" t="str">
        <f>萬新葷菜單!G6</f>
        <v>枸杞當歸</v>
      </c>
      <c r="U24" s="71" t="s">
        <v>132</v>
      </c>
      <c r="V24" s="107">
        <v>43</v>
      </c>
      <c r="W24" s="206">
        <f t="shared" ref="W24:W25" si="14">V24*370/1000</f>
        <v>15.91</v>
      </c>
      <c r="X24" s="115"/>
      <c r="Y24" s="116"/>
      <c r="Z24" s="148" t="str">
        <f>萬新葷菜單!G7</f>
        <v>黃 瓜 湯</v>
      </c>
      <c r="AA24" s="91" t="s">
        <v>140</v>
      </c>
      <c r="AB24" s="107">
        <v>55</v>
      </c>
      <c r="AC24" s="206">
        <f t="shared" ref="AC24:AC25" si="15">AB24*370/1000</f>
        <v>20.350000000000001</v>
      </c>
      <c r="AD24" s="62"/>
      <c r="AE24" s="63"/>
    </row>
    <row r="25" spans="1:31" s="12" customFormat="1" ht="15.75" customHeight="1">
      <c r="A25" s="169"/>
      <c r="B25" s="154"/>
      <c r="C25" s="47" t="s">
        <v>111</v>
      </c>
      <c r="D25" s="102">
        <v>7</v>
      </c>
      <c r="E25" s="206">
        <f t="shared" si="12"/>
        <v>2.59</v>
      </c>
      <c r="F25" s="6"/>
      <c r="G25" s="57"/>
      <c r="H25" s="148"/>
      <c r="I25" s="62"/>
      <c r="J25" s="72"/>
      <c r="K25" s="72"/>
      <c r="L25" s="72"/>
      <c r="M25" s="75"/>
      <c r="N25" s="157"/>
      <c r="O25" s="71"/>
      <c r="P25" s="107"/>
      <c r="Q25" s="206"/>
      <c r="R25" s="69"/>
      <c r="S25" s="75"/>
      <c r="T25" s="157"/>
      <c r="U25" s="71"/>
      <c r="V25" s="107"/>
      <c r="W25" s="206"/>
      <c r="X25" s="62"/>
      <c r="Y25" s="91"/>
      <c r="Z25" s="148"/>
      <c r="AA25" s="91"/>
      <c r="AB25" s="107"/>
      <c r="AC25" s="206"/>
      <c r="AD25" s="62"/>
      <c r="AE25" s="63"/>
    </row>
    <row r="26" spans="1:31" s="12" customFormat="1" ht="16.2">
      <c r="A26" s="169"/>
      <c r="B26" s="154"/>
      <c r="C26" s="47" t="s">
        <v>132</v>
      </c>
      <c r="D26" s="30">
        <v>35</v>
      </c>
      <c r="E26" s="206">
        <f t="shared" si="12"/>
        <v>12.95</v>
      </c>
      <c r="F26" s="5"/>
      <c r="G26" s="58"/>
      <c r="H26" s="148"/>
      <c r="I26" s="62"/>
      <c r="J26" s="73"/>
      <c r="K26" s="72"/>
      <c r="L26" s="72"/>
      <c r="M26" s="75"/>
      <c r="N26" s="157"/>
      <c r="O26" s="71"/>
      <c r="P26" s="107"/>
      <c r="Q26" s="107"/>
      <c r="R26" s="69"/>
      <c r="S26" s="75"/>
      <c r="T26" s="157"/>
      <c r="U26" s="71"/>
      <c r="V26" s="107"/>
      <c r="W26" s="107"/>
      <c r="X26" s="62"/>
      <c r="Y26" s="91"/>
      <c r="Z26" s="148"/>
      <c r="AA26" s="91"/>
      <c r="AB26" s="107"/>
      <c r="AC26" s="107"/>
      <c r="AD26" s="62"/>
      <c r="AE26" s="63"/>
    </row>
    <row r="27" spans="1:31" s="12" customFormat="1" ht="16.2">
      <c r="A27" s="172"/>
      <c r="B27" s="155"/>
      <c r="C27" s="47"/>
      <c r="D27" s="102"/>
      <c r="E27" s="206"/>
      <c r="F27" s="6"/>
      <c r="G27" s="57"/>
      <c r="H27" s="173"/>
      <c r="I27" s="62"/>
      <c r="J27" s="76"/>
      <c r="K27" s="72"/>
      <c r="L27" s="72"/>
      <c r="M27" s="75"/>
      <c r="N27" s="158"/>
      <c r="O27" s="71"/>
      <c r="P27" s="107"/>
      <c r="Q27" s="107"/>
      <c r="R27" s="69"/>
      <c r="S27" s="75"/>
      <c r="T27" s="158"/>
      <c r="U27" s="66"/>
      <c r="V27" s="107"/>
      <c r="W27" s="107"/>
      <c r="X27" s="62"/>
      <c r="Y27" s="91"/>
      <c r="Z27" s="173"/>
      <c r="AA27" s="62"/>
      <c r="AB27" s="107"/>
      <c r="AC27" s="107"/>
      <c r="AD27" s="62"/>
      <c r="AE27" s="63"/>
    </row>
    <row r="28" spans="1:31" s="18" customFormat="1" ht="18" customHeight="1">
      <c r="A28" s="28" t="s">
        <v>23</v>
      </c>
      <c r="B28" s="78" t="s">
        <v>23</v>
      </c>
      <c r="C28" s="80" t="s">
        <v>23</v>
      </c>
      <c r="D28" s="15"/>
      <c r="E28" s="16"/>
      <c r="F28" s="15"/>
      <c r="G28" s="61"/>
      <c r="H28" s="77"/>
      <c r="I28" s="78"/>
      <c r="J28" s="78"/>
      <c r="K28" s="79"/>
      <c r="L28" s="80"/>
      <c r="M28" s="81"/>
      <c r="N28" s="82" t="s">
        <v>23</v>
      </c>
      <c r="O28" s="80" t="s">
        <v>23</v>
      </c>
      <c r="P28" s="78"/>
      <c r="Q28" s="79"/>
      <c r="R28" s="80"/>
      <c r="S28" s="81"/>
      <c r="T28" s="82"/>
      <c r="U28" s="78"/>
      <c r="V28" s="78"/>
      <c r="W28" s="79"/>
      <c r="X28" s="80"/>
      <c r="Y28" s="83"/>
      <c r="Z28" s="77"/>
      <c r="AA28" s="80"/>
      <c r="AB28" s="80"/>
      <c r="AC28" s="84"/>
      <c r="AD28" s="80"/>
      <c r="AE28" s="17"/>
    </row>
    <row r="29" spans="1:31" s="18" customFormat="1" ht="18" customHeight="1">
      <c r="A29" s="29" t="s">
        <v>22</v>
      </c>
      <c r="B29" s="78"/>
      <c r="C29" s="15"/>
      <c r="D29" s="15"/>
      <c r="E29" s="16"/>
      <c r="F29" s="15"/>
      <c r="G29" s="61"/>
      <c r="H29" s="77"/>
      <c r="I29" s="80"/>
      <c r="J29" s="78"/>
      <c r="K29" s="79"/>
      <c r="L29" s="80"/>
      <c r="M29" s="81"/>
      <c r="N29" s="77"/>
      <c r="O29" s="80"/>
      <c r="P29" s="78"/>
      <c r="Q29" s="79"/>
      <c r="R29" s="80"/>
      <c r="S29" s="81"/>
      <c r="T29" s="82"/>
      <c r="U29" s="80"/>
      <c r="V29" s="78"/>
      <c r="W29" s="79"/>
      <c r="X29" s="80"/>
      <c r="Y29" s="83"/>
      <c r="Z29" s="77"/>
      <c r="AA29" s="80"/>
      <c r="AB29" s="78"/>
      <c r="AC29" s="84"/>
      <c r="AD29" s="80"/>
      <c r="AE29" s="17"/>
    </row>
    <row r="30" spans="1:31" s="18" customFormat="1" ht="19.95" customHeight="1">
      <c r="A30" s="163" t="s">
        <v>21</v>
      </c>
      <c r="B30" s="167" t="s">
        <v>20</v>
      </c>
      <c r="C30" s="165"/>
      <c r="D30" s="165"/>
      <c r="E30" s="165"/>
      <c r="F30" s="166"/>
      <c r="G30" s="87">
        <v>5.5</v>
      </c>
      <c r="H30" s="164" t="s">
        <v>20</v>
      </c>
      <c r="I30" s="165"/>
      <c r="J30" s="165"/>
      <c r="K30" s="165"/>
      <c r="L30" s="166"/>
      <c r="M30" s="87">
        <v>6.5</v>
      </c>
      <c r="N30" s="164" t="s">
        <v>20</v>
      </c>
      <c r="O30" s="165"/>
      <c r="P30" s="165"/>
      <c r="Q30" s="165"/>
      <c r="R30" s="166"/>
      <c r="S30" s="87">
        <v>6.8</v>
      </c>
      <c r="T30" s="165" t="s">
        <v>20</v>
      </c>
      <c r="U30" s="165"/>
      <c r="V30" s="165"/>
      <c r="W30" s="165"/>
      <c r="X30" s="166"/>
      <c r="Y30" s="87">
        <v>5.5</v>
      </c>
      <c r="Z30" s="167" t="s">
        <v>20</v>
      </c>
      <c r="AA30" s="165"/>
      <c r="AB30" s="165"/>
      <c r="AC30" s="165"/>
      <c r="AD30" s="166"/>
      <c r="AE30" s="92">
        <v>5.5</v>
      </c>
    </row>
    <row r="31" spans="1:31" s="18" customFormat="1" ht="19.95" customHeight="1">
      <c r="A31" s="163"/>
      <c r="B31" s="167" t="s">
        <v>19</v>
      </c>
      <c r="C31" s="165"/>
      <c r="D31" s="165"/>
      <c r="E31" s="165"/>
      <c r="F31" s="166"/>
      <c r="G31" s="87">
        <v>3</v>
      </c>
      <c r="H31" s="164" t="s">
        <v>19</v>
      </c>
      <c r="I31" s="165"/>
      <c r="J31" s="165"/>
      <c r="K31" s="165"/>
      <c r="L31" s="166"/>
      <c r="M31" s="87">
        <v>3</v>
      </c>
      <c r="N31" s="164" t="s">
        <v>19</v>
      </c>
      <c r="O31" s="165"/>
      <c r="P31" s="165"/>
      <c r="Q31" s="165"/>
      <c r="R31" s="166"/>
      <c r="S31" s="87">
        <v>3</v>
      </c>
      <c r="T31" s="165" t="s">
        <v>19</v>
      </c>
      <c r="U31" s="165"/>
      <c r="V31" s="165"/>
      <c r="W31" s="165"/>
      <c r="X31" s="166"/>
      <c r="Y31" s="87">
        <v>3</v>
      </c>
      <c r="Z31" s="167" t="s">
        <v>19</v>
      </c>
      <c r="AA31" s="165"/>
      <c r="AB31" s="165"/>
      <c r="AC31" s="165"/>
      <c r="AD31" s="166"/>
      <c r="AE31" s="92">
        <v>3</v>
      </c>
    </row>
    <row r="32" spans="1:31" s="18" customFormat="1" ht="19.95" customHeight="1">
      <c r="A32" s="163"/>
      <c r="B32" s="167" t="s">
        <v>18</v>
      </c>
      <c r="C32" s="165"/>
      <c r="D32" s="165"/>
      <c r="E32" s="165"/>
      <c r="F32" s="166"/>
      <c r="G32" s="87">
        <v>1.7</v>
      </c>
      <c r="H32" s="164" t="s">
        <v>18</v>
      </c>
      <c r="I32" s="165"/>
      <c r="J32" s="165"/>
      <c r="K32" s="165"/>
      <c r="L32" s="166"/>
      <c r="M32" s="87">
        <v>2</v>
      </c>
      <c r="N32" s="164" t="s">
        <v>18</v>
      </c>
      <c r="O32" s="165"/>
      <c r="P32" s="165"/>
      <c r="Q32" s="165"/>
      <c r="R32" s="166"/>
      <c r="S32" s="87">
        <v>1.9</v>
      </c>
      <c r="T32" s="165" t="s">
        <v>18</v>
      </c>
      <c r="U32" s="165"/>
      <c r="V32" s="165"/>
      <c r="W32" s="165"/>
      <c r="X32" s="166"/>
      <c r="Y32" s="87">
        <v>2.2000000000000002</v>
      </c>
      <c r="Z32" s="167" t="s">
        <v>18</v>
      </c>
      <c r="AA32" s="165"/>
      <c r="AB32" s="165"/>
      <c r="AC32" s="165"/>
      <c r="AD32" s="166"/>
      <c r="AE32" s="92">
        <v>2</v>
      </c>
    </row>
    <row r="33" spans="1:41" s="18" customFormat="1" ht="19.95" customHeight="1">
      <c r="A33" s="163"/>
      <c r="B33" s="167" t="s">
        <v>17</v>
      </c>
      <c r="C33" s="165"/>
      <c r="D33" s="165"/>
      <c r="E33" s="165"/>
      <c r="F33" s="166"/>
      <c r="G33" s="87">
        <v>0</v>
      </c>
      <c r="H33" s="164" t="s">
        <v>17</v>
      </c>
      <c r="I33" s="165"/>
      <c r="J33" s="165"/>
      <c r="K33" s="165"/>
      <c r="L33" s="166"/>
      <c r="M33" s="87">
        <v>0</v>
      </c>
      <c r="N33" s="164" t="s">
        <v>17</v>
      </c>
      <c r="O33" s="165"/>
      <c r="P33" s="165"/>
      <c r="Q33" s="165"/>
      <c r="R33" s="166"/>
      <c r="S33" s="87">
        <v>0</v>
      </c>
      <c r="T33" s="165" t="s">
        <v>17</v>
      </c>
      <c r="U33" s="165"/>
      <c r="V33" s="165"/>
      <c r="W33" s="165"/>
      <c r="X33" s="166"/>
      <c r="Y33" s="87">
        <v>0</v>
      </c>
      <c r="Z33" s="167" t="s">
        <v>17</v>
      </c>
      <c r="AA33" s="165"/>
      <c r="AB33" s="165"/>
      <c r="AC33" s="165"/>
      <c r="AD33" s="166"/>
      <c r="AE33" s="92">
        <v>0</v>
      </c>
    </row>
    <row r="34" spans="1:41" s="18" customFormat="1" ht="19.95" customHeight="1">
      <c r="A34" s="163"/>
      <c r="B34" s="167" t="s">
        <v>16</v>
      </c>
      <c r="C34" s="165"/>
      <c r="D34" s="165"/>
      <c r="E34" s="165"/>
      <c r="F34" s="166"/>
      <c r="G34" s="87">
        <v>1</v>
      </c>
      <c r="H34" s="164" t="s">
        <v>16</v>
      </c>
      <c r="I34" s="165"/>
      <c r="J34" s="165"/>
      <c r="K34" s="165"/>
      <c r="L34" s="166"/>
      <c r="M34" s="87">
        <v>0</v>
      </c>
      <c r="N34" s="164" t="s">
        <v>16</v>
      </c>
      <c r="O34" s="165"/>
      <c r="P34" s="165"/>
      <c r="Q34" s="165"/>
      <c r="R34" s="166"/>
      <c r="S34" s="87">
        <v>1</v>
      </c>
      <c r="T34" s="165" t="s">
        <v>16</v>
      </c>
      <c r="U34" s="165"/>
      <c r="V34" s="165"/>
      <c r="W34" s="165"/>
      <c r="X34" s="166"/>
      <c r="Y34" s="87">
        <v>0</v>
      </c>
      <c r="Z34" s="167" t="s">
        <v>16</v>
      </c>
      <c r="AA34" s="165"/>
      <c r="AB34" s="165"/>
      <c r="AC34" s="165"/>
      <c r="AD34" s="166"/>
      <c r="AE34" s="92">
        <v>0</v>
      </c>
    </row>
    <row r="35" spans="1:41" s="18" customFormat="1" ht="19.95" customHeight="1">
      <c r="A35" s="163"/>
      <c r="B35" s="167" t="s">
        <v>15</v>
      </c>
      <c r="C35" s="165"/>
      <c r="D35" s="165"/>
      <c r="E35" s="165"/>
      <c r="F35" s="166"/>
      <c r="G35" s="87">
        <v>3.8</v>
      </c>
      <c r="H35" s="164" t="s">
        <v>15</v>
      </c>
      <c r="I35" s="165"/>
      <c r="J35" s="165"/>
      <c r="K35" s="165"/>
      <c r="L35" s="166"/>
      <c r="M35" s="87">
        <v>2.7</v>
      </c>
      <c r="N35" s="164" t="s">
        <v>15</v>
      </c>
      <c r="O35" s="165"/>
      <c r="P35" s="165"/>
      <c r="Q35" s="165"/>
      <c r="R35" s="166"/>
      <c r="S35" s="87">
        <v>2.6</v>
      </c>
      <c r="T35" s="165" t="s">
        <v>15</v>
      </c>
      <c r="U35" s="165"/>
      <c r="V35" s="165"/>
      <c r="W35" s="165"/>
      <c r="X35" s="166"/>
      <c r="Y35" s="87">
        <v>2.5</v>
      </c>
      <c r="Z35" s="167" t="s">
        <v>15</v>
      </c>
      <c r="AA35" s="165"/>
      <c r="AB35" s="165"/>
      <c r="AC35" s="165"/>
      <c r="AD35" s="166"/>
      <c r="AE35" s="92">
        <v>2.8</v>
      </c>
    </row>
    <row r="36" spans="1:41" s="18" customFormat="1" ht="19.5" customHeight="1">
      <c r="A36" s="163"/>
      <c r="B36" s="167" t="s">
        <v>14</v>
      </c>
      <c r="C36" s="165"/>
      <c r="D36" s="165"/>
      <c r="E36" s="165"/>
      <c r="F36" s="166"/>
      <c r="G36" s="88">
        <f>G30*68+G31*45+G32*25+G34*60+G35*75</f>
        <v>896.5</v>
      </c>
      <c r="H36" s="164" t="s">
        <v>14</v>
      </c>
      <c r="I36" s="165"/>
      <c r="J36" s="165"/>
      <c r="K36" s="165"/>
      <c r="L36" s="166"/>
      <c r="M36" s="88">
        <f>M30*68+M31*45+M32*25+M34*60+M35*75</f>
        <v>829.5</v>
      </c>
      <c r="N36" s="164" t="s">
        <v>14</v>
      </c>
      <c r="O36" s="165"/>
      <c r="P36" s="165"/>
      <c r="Q36" s="165"/>
      <c r="R36" s="166"/>
      <c r="S36" s="88">
        <f>S30*68+S31*45+S32*25+S34*60+S35*75</f>
        <v>899.9</v>
      </c>
      <c r="T36" s="165" t="s">
        <v>14</v>
      </c>
      <c r="U36" s="165"/>
      <c r="V36" s="165"/>
      <c r="W36" s="165"/>
      <c r="X36" s="166"/>
      <c r="Y36" s="88">
        <f>Y30*68+Y31*45+Y32*25+Y34*60+Y35*75</f>
        <v>751.5</v>
      </c>
      <c r="Z36" s="167" t="s">
        <v>14</v>
      </c>
      <c r="AA36" s="165"/>
      <c r="AB36" s="165"/>
      <c r="AC36" s="165"/>
      <c r="AD36" s="166"/>
      <c r="AE36" s="93">
        <f>AE30*68+AE31*45+AE32*25+AE34*60+AE35*75</f>
        <v>769</v>
      </c>
    </row>
    <row r="37" spans="1:41" s="18" customFormat="1" ht="26.25" customHeight="1">
      <c r="A37" s="21" t="s">
        <v>13</v>
      </c>
      <c r="B37" s="21"/>
      <c r="C37" s="22"/>
      <c r="D37" s="23"/>
      <c r="E37" s="24"/>
      <c r="F37" s="23"/>
      <c r="G37" s="35"/>
      <c r="H37" s="36" t="s">
        <v>13</v>
      </c>
      <c r="I37" s="21"/>
      <c r="J37" s="22"/>
      <c r="K37" s="23"/>
      <c r="L37" s="24"/>
      <c r="M37" s="89"/>
      <c r="N37" s="36" t="s">
        <v>13</v>
      </c>
      <c r="O37" s="21"/>
      <c r="P37" s="22"/>
      <c r="Q37" s="23"/>
      <c r="R37" s="24"/>
      <c r="S37" s="89"/>
      <c r="T37" s="31" t="s">
        <v>13</v>
      </c>
      <c r="U37" s="21"/>
      <c r="V37" s="22"/>
      <c r="W37" s="23"/>
      <c r="X37" s="24"/>
      <c r="Y37" s="31"/>
      <c r="Z37" s="31" t="s">
        <v>13</v>
      </c>
      <c r="AA37" s="21"/>
      <c r="AB37" s="22"/>
      <c r="AC37" s="23"/>
      <c r="AD37" s="24"/>
      <c r="AE37" s="94"/>
      <c r="AN37" s="25"/>
      <c r="AO37" s="19"/>
    </row>
    <row r="38" spans="1:41" s="18" customFormat="1" ht="24.75" customHeight="1">
      <c r="A38" s="26" t="s">
        <v>12</v>
      </c>
      <c r="B38" s="25"/>
      <c r="H38" s="27"/>
      <c r="M38" s="27"/>
      <c r="N38" s="27" t="s">
        <v>11</v>
      </c>
      <c r="R38" s="27"/>
      <c r="S38" s="27"/>
      <c r="T38" s="27" t="s">
        <v>10</v>
      </c>
      <c r="Y38" s="27"/>
      <c r="Z38" s="27" t="s">
        <v>9</v>
      </c>
      <c r="AD38" s="27"/>
      <c r="AE38" s="27"/>
    </row>
  </sheetData>
  <mergeCells count="77">
    <mergeCell ref="N24:N27"/>
    <mergeCell ref="T24:T27"/>
    <mergeCell ref="Z24:Z27"/>
    <mergeCell ref="N15:N19"/>
    <mergeCell ref="N20:N23"/>
    <mergeCell ref="T15:T19"/>
    <mergeCell ref="Z15:Z19"/>
    <mergeCell ref="T20:T23"/>
    <mergeCell ref="Z20:Z23"/>
    <mergeCell ref="A15:A19"/>
    <mergeCell ref="A20:A23"/>
    <mergeCell ref="A24:A27"/>
    <mergeCell ref="H15:H19"/>
    <mergeCell ref="H20:H23"/>
    <mergeCell ref="H24:H27"/>
    <mergeCell ref="B15:B19"/>
    <mergeCell ref="T36:X36"/>
    <mergeCell ref="Z30:AD30"/>
    <mergeCell ref="Z31:AD31"/>
    <mergeCell ref="Z32:AD32"/>
    <mergeCell ref="Z33:AD33"/>
    <mergeCell ref="Z34:AD34"/>
    <mergeCell ref="Z35:AD35"/>
    <mergeCell ref="Z36:AD36"/>
    <mergeCell ref="T30:X30"/>
    <mergeCell ref="T31:X31"/>
    <mergeCell ref="T32:X32"/>
    <mergeCell ref="T33:X33"/>
    <mergeCell ref="T34:X34"/>
    <mergeCell ref="T35:X35"/>
    <mergeCell ref="N31:R31"/>
    <mergeCell ref="N32:R32"/>
    <mergeCell ref="N33:R33"/>
    <mergeCell ref="H32:L32"/>
    <mergeCell ref="H33:L33"/>
    <mergeCell ref="H34:L34"/>
    <mergeCell ref="B30:F30"/>
    <mergeCell ref="B31:F31"/>
    <mergeCell ref="B32:F32"/>
    <mergeCell ref="B33:F33"/>
    <mergeCell ref="Z8:Z14"/>
    <mergeCell ref="B24:B27"/>
    <mergeCell ref="B20:B23"/>
    <mergeCell ref="Z5:Z7"/>
    <mergeCell ref="A30:A36"/>
    <mergeCell ref="N36:R36"/>
    <mergeCell ref="B34:F34"/>
    <mergeCell ref="B35:F35"/>
    <mergeCell ref="B36:F36"/>
    <mergeCell ref="H30:L30"/>
    <mergeCell ref="H31:L31"/>
    <mergeCell ref="H35:L35"/>
    <mergeCell ref="H36:L36"/>
    <mergeCell ref="N30:R30"/>
    <mergeCell ref="N34:R34"/>
    <mergeCell ref="N35:R35"/>
    <mergeCell ref="A8:A14"/>
    <mergeCell ref="B8:B14"/>
    <mergeCell ref="H8:H14"/>
    <mergeCell ref="T8:T14"/>
    <mergeCell ref="A5:A7"/>
    <mergeCell ref="B5:B7"/>
    <mergeCell ref="N5:N7"/>
    <mergeCell ref="N8:N14"/>
    <mergeCell ref="T5:T7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38"/>
  <sheetViews>
    <sheetView topLeftCell="A2" zoomScale="65" zoomScaleNormal="65" workbookViewId="0">
      <selection activeCell="U26" sqref="U26:W26"/>
    </sheetView>
  </sheetViews>
  <sheetFormatPr defaultColWidth="9" defaultRowHeight="13.8"/>
  <cols>
    <col min="1" max="1" width="5.21875" style="12" customWidth="1"/>
    <col min="2" max="2" width="4.33203125" style="12" customWidth="1"/>
    <col min="3" max="3" width="6.44140625" style="12" customWidth="1"/>
    <col min="4" max="4" width="5" style="12" customWidth="1"/>
    <col min="5" max="5" width="5.77734375" style="12" customWidth="1"/>
    <col min="6" max="6" width="6.21875" style="12" customWidth="1"/>
    <col min="7" max="7" width="7.109375" style="12" customWidth="1"/>
    <col min="8" max="8" width="5.44140625" style="12" customWidth="1"/>
    <col min="9" max="9" width="6.44140625" style="12" customWidth="1"/>
    <col min="10" max="10" width="7.44140625" style="12" customWidth="1"/>
    <col min="11" max="11" width="6.21875" style="12" customWidth="1"/>
    <col min="12" max="12" width="5.6640625" style="12" customWidth="1"/>
    <col min="13" max="13" width="7.109375" style="12" customWidth="1"/>
    <col min="14" max="14" width="5.21875" style="12" customWidth="1"/>
    <col min="15" max="16" width="6.44140625" style="12" customWidth="1"/>
    <col min="17" max="18" width="6.6640625" style="12" customWidth="1"/>
    <col min="19" max="19" width="7.109375" style="12" customWidth="1"/>
    <col min="20" max="20" width="5.33203125" style="12" customWidth="1"/>
    <col min="21" max="21" width="6.44140625" style="12" customWidth="1"/>
    <col min="22" max="22" width="6.33203125" style="12" customWidth="1"/>
    <col min="23" max="23" width="6" style="12" customWidth="1"/>
    <col min="24" max="24" width="5.77734375" style="12" customWidth="1"/>
    <col min="25" max="25" width="7.109375" style="12" customWidth="1"/>
    <col min="26" max="26" width="5" style="12" customWidth="1"/>
    <col min="27" max="27" width="6.44140625" style="12" customWidth="1"/>
    <col min="28" max="28" width="7" style="12" customWidth="1"/>
    <col min="29" max="30" width="5.77734375" style="12" customWidth="1"/>
    <col min="31" max="31" width="7.109375" style="12" customWidth="1"/>
    <col min="32" max="16384" width="9" style="2"/>
  </cols>
  <sheetData>
    <row r="1" spans="1:32" ht="24.6">
      <c r="A1" s="130" t="s">
        <v>176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"/>
      <c r="AE1" s="1"/>
    </row>
    <row r="2" spans="1:32" ht="21">
      <c r="A2" s="56" t="s">
        <v>178</v>
      </c>
      <c r="B2" s="32"/>
      <c r="C2" s="32"/>
      <c r="D2" s="32"/>
      <c r="E2" s="32"/>
      <c r="F2" s="32"/>
      <c r="G2" s="32"/>
      <c r="H2" s="32"/>
      <c r="I2" s="3"/>
      <c r="J2" s="3"/>
      <c r="K2" s="3"/>
      <c r="L2" s="3"/>
      <c r="M2" s="3"/>
      <c r="N2" s="3"/>
      <c r="O2" s="3" t="s">
        <v>24</v>
      </c>
      <c r="P2" s="3"/>
      <c r="Q2" s="3"/>
      <c r="R2" s="3"/>
      <c r="S2" s="3"/>
      <c r="T2" s="3"/>
      <c r="U2" s="132" t="s">
        <v>47</v>
      </c>
      <c r="V2" s="132"/>
      <c r="W2" s="132"/>
      <c r="X2" s="132"/>
      <c r="Y2" s="132"/>
      <c r="Z2" s="132"/>
      <c r="AA2" s="132"/>
      <c r="AB2" s="132"/>
      <c r="AC2" s="132"/>
      <c r="AD2" s="132"/>
      <c r="AE2" s="4"/>
    </row>
    <row r="3" spans="1:32" ht="16.2">
      <c r="A3" s="37" t="s">
        <v>26</v>
      </c>
      <c r="B3" s="133">
        <f>萬新葷菜單!A8</f>
        <v>44935</v>
      </c>
      <c r="C3" s="134"/>
      <c r="D3" s="134"/>
      <c r="E3" s="135">
        <f>B3</f>
        <v>44935</v>
      </c>
      <c r="F3" s="135"/>
      <c r="G3" s="136"/>
      <c r="H3" s="137">
        <f>萬新葷菜單!A9</f>
        <v>44936</v>
      </c>
      <c r="I3" s="134"/>
      <c r="J3" s="134"/>
      <c r="K3" s="138">
        <f>H3</f>
        <v>44936</v>
      </c>
      <c r="L3" s="138"/>
      <c r="M3" s="138"/>
      <c r="N3" s="137">
        <f>萬新葷菜單!A10</f>
        <v>44937</v>
      </c>
      <c r="O3" s="134"/>
      <c r="P3" s="134"/>
      <c r="Q3" s="138">
        <f>N3</f>
        <v>44937</v>
      </c>
      <c r="R3" s="138"/>
      <c r="S3" s="139"/>
      <c r="T3" s="134">
        <f>萬新葷菜單!A11</f>
        <v>44938</v>
      </c>
      <c r="U3" s="134"/>
      <c r="V3" s="134"/>
      <c r="W3" s="138">
        <f>T3</f>
        <v>44938</v>
      </c>
      <c r="X3" s="138"/>
      <c r="Y3" s="139"/>
      <c r="Z3" s="137">
        <f>萬新葷菜單!A12</f>
        <v>44939</v>
      </c>
      <c r="AA3" s="134"/>
      <c r="AB3" s="134"/>
      <c r="AC3" s="138">
        <f>Z3</f>
        <v>44939</v>
      </c>
      <c r="AD3" s="138"/>
      <c r="AE3" s="140"/>
    </row>
    <row r="4" spans="1:32" s="9" customFormat="1" ht="16.2">
      <c r="A4" s="38" t="s">
        <v>27</v>
      </c>
      <c r="B4" s="95" t="s">
        <v>28</v>
      </c>
      <c r="C4" s="6" t="s">
        <v>29</v>
      </c>
      <c r="D4" s="7" t="s">
        <v>30</v>
      </c>
      <c r="E4" s="6" t="s">
        <v>31</v>
      </c>
      <c r="F4" s="6" t="s">
        <v>32</v>
      </c>
      <c r="G4" s="39" t="s">
        <v>43</v>
      </c>
      <c r="H4" s="33" t="s">
        <v>33</v>
      </c>
      <c r="I4" s="6" t="s">
        <v>29</v>
      </c>
      <c r="J4" s="7" t="s">
        <v>30</v>
      </c>
      <c r="K4" s="44" t="s">
        <v>31</v>
      </c>
      <c r="L4" s="96" t="s">
        <v>32</v>
      </c>
      <c r="M4" s="39" t="s">
        <v>43</v>
      </c>
      <c r="N4" s="33" t="s">
        <v>33</v>
      </c>
      <c r="O4" s="6" t="s">
        <v>29</v>
      </c>
      <c r="P4" s="7" t="s">
        <v>30</v>
      </c>
      <c r="Q4" s="44" t="s">
        <v>31</v>
      </c>
      <c r="R4" s="44" t="s">
        <v>34</v>
      </c>
      <c r="S4" s="98" t="s">
        <v>43</v>
      </c>
      <c r="T4" s="30" t="s">
        <v>33</v>
      </c>
      <c r="U4" s="6" t="s">
        <v>29</v>
      </c>
      <c r="V4" s="7" t="s">
        <v>30</v>
      </c>
      <c r="W4" s="44" t="s">
        <v>31</v>
      </c>
      <c r="X4" s="44" t="s">
        <v>34</v>
      </c>
      <c r="Y4" s="39" t="s">
        <v>43</v>
      </c>
      <c r="Z4" s="33" t="s">
        <v>33</v>
      </c>
      <c r="AA4" s="6" t="s">
        <v>29</v>
      </c>
      <c r="AB4" s="7" t="s">
        <v>30</v>
      </c>
      <c r="AC4" s="44" t="s">
        <v>31</v>
      </c>
      <c r="AD4" s="44" t="s">
        <v>34</v>
      </c>
      <c r="AE4" s="99" t="s">
        <v>43</v>
      </c>
      <c r="AF4" s="10"/>
    </row>
    <row r="5" spans="1:32" s="9" customFormat="1" ht="16.2">
      <c r="A5" s="141" t="s">
        <v>39</v>
      </c>
      <c r="B5" s="176" t="str">
        <f>萬新葷菜單!C8</f>
        <v>白米飯</v>
      </c>
      <c r="C5" s="54" t="s">
        <v>105</v>
      </c>
      <c r="D5" s="7">
        <v>110</v>
      </c>
      <c r="E5" s="206">
        <f>D5*370/1000</f>
        <v>40.700000000000003</v>
      </c>
      <c r="F5" s="6"/>
      <c r="G5" s="43"/>
      <c r="H5" s="179" t="str">
        <f>萬新葷菜單!C9</f>
        <v>胚芽米飯</v>
      </c>
      <c r="I5" s="45" t="s">
        <v>105</v>
      </c>
      <c r="J5" s="7">
        <v>93</v>
      </c>
      <c r="K5" s="206">
        <f>J5*370/1000</f>
        <v>34.409999999999997</v>
      </c>
      <c r="L5" s="48"/>
      <c r="M5" s="124"/>
      <c r="N5" s="179"/>
      <c r="O5" s="45"/>
      <c r="P5" s="7"/>
      <c r="Q5" s="64"/>
      <c r="R5" s="47"/>
      <c r="S5" s="43"/>
      <c r="T5" s="182" t="str">
        <f>萬新葷菜單!C11</f>
        <v>燕麥米飯</v>
      </c>
      <c r="U5" s="45" t="s">
        <v>105</v>
      </c>
      <c r="V5" s="7">
        <v>93</v>
      </c>
      <c r="W5" s="206">
        <f>V5*370/1000</f>
        <v>34.409999999999997</v>
      </c>
      <c r="X5" s="47"/>
      <c r="Y5" s="42"/>
      <c r="Z5" s="179" t="str">
        <f>萬新葷菜單!C12</f>
        <v>芝麻米飯</v>
      </c>
      <c r="AA5" s="45" t="s">
        <v>105</v>
      </c>
      <c r="AB5" s="7">
        <v>110</v>
      </c>
      <c r="AC5" s="206">
        <f>AB5*370/1000</f>
        <v>40.700000000000003</v>
      </c>
      <c r="AD5" s="47"/>
      <c r="AE5" s="8"/>
      <c r="AF5" s="10"/>
    </row>
    <row r="6" spans="1:32" s="9" customFormat="1" ht="16.2">
      <c r="A6" s="142"/>
      <c r="B6" s="177"/>
      <c r="C6" s="54"/>
      <c r="D6" s="7"/>
      <c r="E6" s="7"/>
      <c r="F6" s="6"/>
      <c r="G6" s="43"/>
      <c r="H6" s="180"/>
      <c r="I6" s="45" t="s">
        <v>147</v>
      </c>
      <c r="J6" s="7">
        <v>17</v>
      </c>
      <c r="K6" s="206">
        <f>J6*370/1000</f>
        <v>6.29</v>
      </c>
      <c r="L6" s="48"/>
      <c r="M6" s="124"/>
      <c r="N6" s="180"/>
      <c r="O6" s="45"/>
      <c r="P6" s="7"/>
      <c r="Q6" s="47"/>
      <c r="R6" s="47"/>
      <c r="S6" s="43"/>
      <c r="T6" s="183"/>
      <c r="U6" s="45" t="s">
        <v>155</v>
      </c>
      <c r="V6" s="7">
        <v>17</v>
      </c>
      <c r="W6" s="206">
        <f>V6*370/1000</f>
        <v>6.29</v>
      </c>
      <c r="X6" s="47"/>
      <c r="Y6" s="42"/>
      <c r="Z6" s="180"/>
      <c r="AA6" s="45" t="s">
        <v>159</v>
      </c>
      <c r="AB6" s="7" t="s">
        <v>141</v>
      </c>
      <c r="AC6" s="7" t="s">
        <v>141</v>
      </c>
      <c r="AD6" s="47"/>
      <c r="AE6" s="8"/>
      <c r="AF6" s="10"/>
    </row>
    <row r="7" spans="1:32" s="9" customFormat="1" ht="16.2">
      <c r="A7" s="143"/>
      <c r="B7" s="178"/>
      <c r="C7" s="54"/>
      <c r="D7" s="7"/>
      <c r="E7" s="7"/>
      <c r="F7" s="6"/>
      <c r="G7" s="43"/>
      <c r="H7" s="181"/>
      <c r="I7" s="45"/>
      <c r="J7" s="7"/>
      <c r="K7" s="7"/>
      <c r="L7" s="48"/>
      <c r="M7" s="124"/>
      <c r="N7" s="180"/>
      <c r="O7" s="45"/>
      <c r="P7" s="7"/>
      <c r="Q7" s="47"/>
      <c r="R7" s="47"/>
      <c r="S7" s="43"/>
      <c r="T7" s="184"/>
      <c r="U7" s="45"/>
      <c r="V7" s="7"/>
      <c r="W7" s="7"/>
      <c r="X7" s="47"/>
      <c r="Y7" s="42"/>
      <c r="Z7" s="181"/>
      <c r="AA7" s="45"/>
      <c r="AB7" s="7"/>
      <c r="AC7" s="7"/>
      <c r="AD7" s="47"/>
      <c r="AE7" s="8"/>
      <c r="AF7" s="10"/>
    </row>
    <row r="8" spans="1:32" s="12" customFormat="1" ht="16.5" customHeight="1">
      <c r="A8" s="141" t="s">
        <v>38</v>
      </c>
      <c r="B8" s="192" t="str">
        <f>萬新葷菜單!D8</f>
        <v>紅 燒 肉</v>
      </c>
      <c r="C8" s="54" t="s">
        <v>142</v>
      </c>
      <c r="D8" s="7">
        <v>80</v>
      </c>
      <c r="E8" s="206">
        <f>D8*370/1000</f>
        <v>29.6</v>
      </c>
      <c r="F8" s="6"/>
      <c r="G8" s="57"/>
      <c r="H8" s="185" t="str">
        <f>萬新葷菜單!D9</f>
        <v>照燒雞丁</v>
      </c>
      <c r="I8" s="45" t="s">
        <v>119</v>
      </c>
      <c r="J8" s="7">
        <v>120</v>
      </c>
      <c r="K8" s="7">
        <v>120</v>
      </c>
      <c r="L8" s="47"/>
      <c r="M8" s="125"/>
      <c r="N8" s="196" t="str">
        <f>萬新葷菜單!D10</f>
        <v>蕃茄醬風味炒飯</v>
      </c>
      <c r="O8" s="45" t="s">
        <v>105</v>
      </c>
      <c r="P8" s="7">
        <v>100</v>
      </c>
      <c r="Q8" s="206">
        <f>P8*370/1000</f>
        <v>37</v>
      </c>
      <c r="R8" s="49"/>
      <c r="S8" s="50"/>
      <c r="T8" s="182" t="str">
        <f>萬新葷菜單!D11</f>
        <v>鹽酥魚丁什錦</v>
      </c>
      <c r="U8" s="45" t="s">
        <v>129</v>
      </c>
      <c r="V8" s="7">
        <v>90</v>
      </c>
      <c r="W8" s="206">
        <f>V8*370/1000</f>
        <v>33.299999999999997</v>
      </c>
      <c r="X8" s="49"/>
      <c r="Y8" s="51"/>
      <c r="Z8" s="188" t="str">
        <f>萬新葷菜單!D12</f>
        <v>瓜仔肉燥</v>
      </c>
      <c r="AA8" s="45" t="s">
        <v>153</v>
      </c>
      <c r="AB8" s="7">
        <v>40</v>
      </c>
      <c r="AC8" s="206">
        <f>AB8*370/1000</f>
        <v>14.8</v>
      </c>
      <c r="AD8" s="49"/>
      <c r="AE8" s="40"/>
    </row>
    <row r="9" spans="1:32" s="12" customFormat="1" ht="16.2">
      <c r="A9" s="142"/>
      <c r="B9" s="177"/>
      <c r="C9" s="54" t="s">
        <v>124</v>
      </c>
      <c r="D9" s="7">
        <v>25</v>
      </c>
      <c r="E9" s="206">
        <f>D9*370/1000</f>
        <v>9.25</v>
      </c>
      <c r="F9" s="6"/>
      <c r="G9" s="57"/>
      <c r="H9" s="186"/>
      <c r="I9" s="45"/>
      <c r="J9" s="7"/>
      <c r="K9" s="7"/>
      <c r="L9" s="47"/>
      <c r="M9" s="48"/>
      <c r="N9" s="180"/>
      <c r="O9" s="45" t="s">
        <v>131</v>
      </c>
      <c r="P9" s="7">
        <v>42</v>
      </c>
      <c r="Q9" s="206">
        <f>P9*370/1000</f>
        <v>15.54</v>
      </c>
      <c r="R9" s="49"/>
      <c r="S9" s="50"/>
      <c r="T9" s="183"/>
      <c r="U9" s="45" t="s">
        <v>134</v>
      </c>
      <c r="V9" s="7">
        <v>15</v>
      </c>
      <c r="W9" s="206">
        <f>V9*370/1000</f>
        <v>5.55</v>
      </c>
      <c r="X9" s="49"/>
      <c r="Y9" s="51"/>
      <c r="Z9" s="189"/>
      <c r="AA9" s="45" t="s">
        <v>143</v>
      </c>
      <c r="AB9" s="7">
        <v>25</v>
      </c>
      <c r="AC9" s="206">
        <f>AB9*370/1000</f>
        <v>9.25</v>
      </c>
      <c r="AD9" s="49"/>
      <c r="AE9" s="40"/>
    </row>
    <row r="10" spans="1:32" s="12" customFormat="1" ht="16.2">
      <c r="A10" s="142"/>
      <c r="B10" s="177"/>
      <c r="C10" s="54" t="s">
        <v>132</v>
      </c>
      <c r="D10" s="7">
        <v>40</v>
      </c>
      <c r="E10" s="206">
        <f>D10*370/1000</f>
        <v>14.8</v>
      </c>
      <c r="F10" s="6"/>
      <c r="G10" s="57"/>
      <c r="H10" s="186"/>
      <c r="I10" s="45"/>
      <c r="J10" s="7"/>
      <c r="K10" s="7"/>
      <c r="L10" s="47"/>
      <c r="M10" s="48"/>
      <c r="N10" s="180"/>
      <c r="O10" s="45" t="s">
        <v>107</v>
      </c>
      <c r="P10" s="7">
        <v>30</v>
      </c>
      <c r="Q10" s="206">
        <f>P10*370/1000</f>
        <v>11.1</v>
      </c>
      <c r="R10" s="49"/>
      <c r="S10" s="50"/>
      <c r="T10" s="183"/>
      <c r="U10" s="45" t="s">
        <v>156</v>
      </c>
      <c r="V10" s="7">
        <v>30</v>
      </c>
      <c r="W10" s="206">
        <f>V10*370/1000</f>
        <v>11.1</v>
      </c>
      <c r="X10" s="49"/>
      <c r="Y10" s="51"/>
      <c r="Z10" s="189"/>
      <c r="AA10" s="45" t="s">
        <v>160</v>
      </c>
      <c r="AB10" s="7">
        <v>28</v>
      </c>
      <c r="AC10" s="206">
        <f>AB10*370/1000</f>
        <v>10.36</v>
      </c>
      <c r="AD10" s="49"/>
      <c r="AE10" s="40"/>
    </row>
    <row r="11" spans="1:32" s="12" customFormat="1" ht="16.2">
      <c r="A11" s="142"/>
      <c r="B11" s="177"/>
      <c r="C11" s="54"/>
      <c r="D11" s="7"/>
      <c r="E11" s="7"/>
      <c r="F11" s="6"/>
      <c r="G11" s="57"/>
      <c r="H11" s="186"/>
      <c r="I11" s="45"/>
      <c r="J11" s="7"/>
      <c r="K11" s="7"/>
      <c r="L11" s="47"/>
      <c r="M11" s="48"/>
      <c r="N11" s="180"/>
      <c r="O11" s="45" t="s">
        <v>124</v>
      </c>
      <c r="P11" s="7">
        <v>15</v>
      </c>
      <c r="Q11" s="206">
        <f>P11*370/1000</f>
        <v>5.55</v>
      </c>
      <c r="R11" s="47"/>
      <c r="S11" s="52"/>
      <c r="T11" s="183"/>
      <c r="U11" s="45"/>
      <c r="V11" s="7"/>
      <c r="W11" s="7"/>
      <c r="X11" s="49"/>
      <c r="Y11" s="51"/>
      <c r="Z11" s="189"/>
      <c r="AA11" s="45" t="s">
        <v>107</v>
      </c>
      <c r="AB11" s="7">
        <v>20</v>
      </c>
      <c r="AC11" s="206">
        <f>AB11*370/1000</f>
        <v>7.4</v>
      </c>
      <c r="AD11" s="49"/>
      <c r="AE11" s="40"/>
      <c r="AF11" s="14"/>
    </row>
    <row r="12" spans="1:32" s="12" customFormat="1" ht="16.2">
      <c r="A12" s="142"/>
      <c r="B12" s="177"/>
      <c r="C12" s="54"/>
      <c r="D12" s="7"/>
      <c r="E12" s="7"/>
      <c r="F12" s="5"/>
      <c r="G12" s="58"/>
      <c r="H12" s="186"/>
      <c r="I12" s="45"/>
      <c r="J12" s="7"/>
      <c r="K12" s="7"/>
      <c r="L12" s="47"/>
      <c r="M12" s="48"/>
      <c r="N12" s="180"/>
      <c r="O12" s="45" t="s">
        <v>150</v>
      </c>
      <c r="P12" s="7">
        <v>36</v>
      </c>
      <c r="Q12" s="206">
        <f>P12*370/1000</f>
        <v>13.32</v>
      </c>
      <c r="R12" s="47"/>
      <c r="S12" s="52"/>
      <c r="T12" s="183"/>
      <c r="U12" s="45"/>
      <c r="V12" s="7"/>
      <c r="W12" s="7"/>
      <c r="X12" s="49"/>
      <c r="Y12" s="51"/>
      <c r="Z12" s="189"/>
      <c r="AA12" s="45"/>
      <c r="AB12" s="7"/>
      <c r="AC12" s="7"/>
      <c r="AD12" s="49"/>
      <c r="AE12" s="40"/>
    </row>
    <row r="13" spans="1:32" s="12" customFormat="1" ht="15.75" customHeight="1">
      <c r="A13" s="142"/>
      <c r="B13" s="177"/>
      <c r="C13" s="54"/>
      <c r="D13" s="7"/>
      <c r="E13" s="7"/>
      <c r="F13" s="5"/>
      <c r="G13" s="58"/>
      <c r="H13" s="186"/>
      <c r="I13" s="45"/>
      <c r="J13" s="7"/>
      <c r="K13" s="7"/>
      <c r="L13" s="47"/>
      <c r="M13" s="48"/>
      <c r="N13" s="180"/>
      <c r="O13" s="45"/>
      <c r="P13" s="7"/>
      <c r="Q13" s="7"/>
      <c r="R13" s="47"/>
      <c r="S13" s="52"/>
      <c r="T13" s="183"/>
      <c r="U13" s="45"/>
      <c r="V13" s="7"/>
      <c r="W13" s="7"/>
      <c r="X13" s="49"/>
      <c r="Y13" s="51"/>
      <c r="Z13" s="189"/>
      <c r="AA13" s="45"/>
      <c r="AB13" s="7"/>
      <c r="AC13" s="7"/>
      <c r="AD13" s="49"/>
      <c r="AE13" s="40"/>
    </row>
    <row r="14" spans="1:32" s="12" customFormat="1" ht="16.2">
      <c r="A14" s="143"/>
      <c r="B14" s="178"/>
      <c r="C14" s="54"/>
      <c r="D14" s="7"/>
      <c r="E14" s="7"/>
      <c r="F14" s="5"/>
      <c r="G14" s="58"/>
      <c r="H14" s="187"/>
      <c r="I14" s="45"/>
      <c r="J14" s="7"/>
      <c r="K14" s="7"/>
      <c r="L14" s="47"/>
      <c r="M14" s="48"/>
      <c r="N14" s="180"/>
      <c r="O14" s="45"/>
      <c r="P14" s="7"/>
      <c r="Q14" s="7"/>
      <c r="R14" s="47"/>
      <c r="S14" s="52"/>
      <c r="T14" s="184"/>
      <c r="U14" s="45"/>
      <c r="V14" s="7"/>
      <c r="W14" s="7"/>
      <c r="X14" s="49"/>
      <c r="Y14" s="51"/>
      <c r="Z14" s="190"/>
      <c r="AA14" s="45"/>
      <c r="AB14" s="7"/>
      <c r="AC14" s="7"/>
      <c r="AD14" s="49"/>
      <c r="AE14" s="40"/>
    </row>
    <row r="15" spans="1:32" s="12" customFormat="1" ht="15.75" customHeight="1">
      <c r="A15" s="191" t="s">
        <v>35</v>
      </c>
      <c r="B15" s="192" t="str">
        <f>萬新葷菜單!E8</f>
        <v>麻婆豆腐</v>
      </c>
      <c r="C15" s="54" t="s">
        <v>144</v>
      </c>
      <c r="D15" s="7">
        <v>91</v>
      </c>
      <c r="E15" s="206">
        <f>D15*370/1000</f>
        <v>33.67</v>
      </c>
      <c r="F15" s="5"/>
      <c r="G15" s="58"/>
      <c r="H15" s="185" t="str">
        <f>萬新葷菜單!E9</f>
        <v>白菜肉羹</v>
      </c>
      <c r="I15" s="45" t="s">
        <v>123</v>
      </c>
      <c r="J15" s="7">
        <v>60</v>
      </c>
      <c r="K15" s="206">
        <f>J15*370/1000</f>
        <v>22.2</v>
      </c>
      <c r="L15" s="47"/>
      <c r="M15" s="48"/>
      <c r="N15" s="197" t="str">
        <f>萬新葷菜單!E10</f>
        <v>麥克雞塊×3</v>
      </c>
      <c r="O15" s="108" t="s">
        <v>151</v>
      </c>
      <c r="P15" s="7">
        <v>60</v>
      </c>
      <c r="Q15" s="206">
        <f>P15*370/1000</f>
        <v>22.2</v>
      </c>
      <c r="R15" s="47"/>
      <c r="S15" s="52"/>
      <c r="T15" s="193" t="str">
        <f>萬新葷菜單!E11</f>
        <v>紅蘿蔔炒蛋</v>
      </c>
      <c r="U15" s="45" t="s">
        <v>124</v>
      </c>
      <c r="V15" s="7">
        <v>36</v>
      </c>
      <c r="W15" s="206">
        <f>V15*370/1000</f>
        <v>13.32</v>
      </c>
      <c r="X15" s="49"/>
      <c r="Y15" s="51"/>
      <c r="Z15" s="188" t="str">
        <f>萬新葷菜單!E12</f>
        <v>毛豆拌豆干</v>
      </c>
      <c r="AA15" s="45" t="s">
        <v>172</v>
      </c>
      <c r="AB15" s="7">
        <v>37</v>
      </c>
      <c r="AC15" s="206">
        <f>AB15*370/1000</f>
        <v>13.69</v>
      </c>
      <c r="AD15" s="49"/>
      <c r="AE15" s="40"/>
    </row>
    <row r="16" spans="1:32" s="12" customFormat="1" ht="16.5" customHeight="1">
      <c r="A16" s="142"/>
      <c r="B16" s="177"/>
      <c r="C16" s="54" t="s">
        <v>143</v>
      </c>
      <c r="D16" s="7">
        <v>20</v>
      </c>
      <c r="E16" s="206">
        <f>D16*370/1000</f>
        <v>7.4</v>
      </c>
      <c r="F16" s="11"/>
      <c r="G16" s="59"/>
      <c r="H16" s="186"/>
      <c r="I16" s="45" t="s">
        <v>131</v>
      </c>
      <c r="J16" s="7">
        <v>17</v>
      </c>
      <c r="K16" s="206">
        <f>J16*370/1000</f>
        <v>6.29</v>
      </c>
      <c r="L16" s="47"/>
      <c r="M16" s="48"/>
      <c r="N16" s="197"/>
      <c r="O16" s="108"/>
      <c r="P16" s="7"/>
      <c r="Q16" s="7"/>
      <c r="R16" s="47"/>
      <c r="S16" s="52"/>
      <c r="T16" s="194"/>
      <c r="U16" s="45" t="s">
        <v>150</v>
      </c>
      <c r="V16" s="7">
        <v>52</v>
      </c>
      <c r="W16" s="206">
        <f>V16*370/1000</f>
        <v>19.239999999999998</v>
      </c>
      <c r="X16" s="47"/>
      <c r="Y16" s="48"/>
      <c r="Z16" s="189"/>
      <c r="AA16" s="45" t="s">
        <v>161</v>
      </c>
      <c r="AB16" s="7">
        <v>20</v>
      </c>
      <c r="AC16" s="206">
        <f>AB16*370/1000</f>
        <v>7.4</v>
      </c>
      <c r="AD16" s="47"/>
      <c r="AE16" s="41"/>
    </row>
    <row r="17" spans="1:31" s="12" customFormat="1" ht="16.2">
      <c r="A17" s="142"/>
      <c r="B17" s="177"/>
      <c r="C17" s="54"/>
      <c r="D17" s="7"/>
      <c r="E17" s="7"/>
      <c r="F17" s="13"/>
      <c r="G17" s="60"/>
      <c r="H17" s="186"/>
      <c r="I17" s="45" t="s">
        <v>136</v>
      </c>
      <c r="J17" s="7" t="s">
        <v>141</v>
      </c>
      <c r="K17" s="7" t="s">
        <v>141</v>
      </c>
      <c r="L17" s="47"/>
      <c r="M17" s="48"/>
      <c r="N17" s="197"/>
      <c r="O17" s="108"/>
      <c r="P17" s="7"/>
      <c r="Q17" s="7"/>
      <c r="R17" s="47"/>
      <c r="S17" s="52"/>
      <c r="T17" s="194"/>
      <c r="U17" s="45"/>
      <c r="V17" s="7"/>
      <c r="W17" s="7"/>
      <c r="X17" s="47"/>
      <c r="Y17" s="48"/>
      <c r="Z17" s="189"/>
      <c r="AA17" s="45" t="s">
        <v>124</v>
      </c>
      <c r="AB17" s="7">
        <v>15</v>
      </c>
      <c r="AC17" s="206">
        <f>AB17*370/1000</f>
        <v>5.55</v>
      </c>
      <c r="AD17" s="47"/>
      <c r="AE17" s="41"/>
    </row>
    <row r="18" spans="1:31" s="12" customFormat="1" ht="16.2">
      <c r="A18" s="142"/>
      <c r="B18" s="177"/>
      <c r="C18" s="54"/>
      <c r="D18" s="7"/>
      <c r="E18" s="7"/>
      <c r="F18" s="5"/>
      <c r="G18" s="58"/>
      <c r="H18" s="186"/>
      <c r="I18" s="45" t="s">
        <v>124</v>
      </c>
      <c r="J18" s="7">
        <v>5</v>
      </c>
      <c r="K18" s="206">
        <f>J18*370/1000</f>
        <v>1.85</v>
      </c>
      <c r="L18" s="47"/>
      <c r="M18" s="48"/>
      <c r="N18" s="197"/>
      <c r="O18" s="108"/>
      <c r="P18" s="7"/>
      <c r="Q18" s="7"/>
      <c r="R18" s="47"/>
      <c r="S18" s="52"/>
      <c r="T18" s="194"/>
      <c r="U18" s="45"/>
      <c r="V18" s="7"/>
      <c r="W18" s="7"/>
      <c r="X18" s="47"/>
      <c r="Y18" s="48"/>
      <c r="Z18" s="189"/>
      <c r="AA18" s="45"/>
      <c r="AB18" s="7"/>
      <c r="AC18" s="7"/>
      <c r="AD18" s="47"/>
      <c r="AE18" s="41"/>
    </row>
    <row r="19" spans="1:31" s="12" customFormat="1" ht="16.2">
      <c r="A19" s="142"/>
      <c r="B19" s="177"/>
      <c r="C19" s="54"/>
      <c r="D19" s="7"/>
      <c r="E19" s="7"/>
      <c r="F19" s="5"/>
      <c r="G19" s="58"/>
      <c r="H19" s="186"/>
      <c r="I19" s="45"/>
      <c r="J19" s="7"/>
      <c r="K19" s="7"/>
      <c r="L19" s="47"/>
      <c r="M19" s="48"/>
      <c r="N19" s="197"/>
      <c r="O19" s="108"/>
      <c r="P19" s="7"/>
      <c r="Q19" s="7"/>
      <c r="R19" s="47"/>
      <c r="S19" s="52"/>
      <c r="T19" s="194"/>
      <c r="U19" s="45"/>
      <c r="V19" s="7"/>
      <c r="W19" s="7"/>
      <c r="X19" s="47"/>
      <c r="Y19" s="48"/>
      <c r="Z19" s="189"/>
      <c r="AA19" s="45"/>
      <c r="AB19" s="7"/>
      <c r="AC19" s="7"/>
      <c r="AD19" s="47"/>
      <c r="AE19" s="41"/>
    </row>
    <row r="20" spans="1:31" s="12" customFormat="1" ht="16.2">
      <c r="A20" s="143"/>
      <c r="B20" s="178"/>
      <c r="C20" s="54"/>
      <c r="D20" s="7"/>
      <c r="E20" s="7"/>
      <c r="F20" s="5"/>
      <c r="G20" s="58"/>
      <c r="H20" s="187"/>
      <c r="I20" s="45"/>
      <c r="J20" s="7"/>
      <c r="K20" s="7"/>
      <c r="L20" s="47"/>
      <c r="M20" s="48"/>
      <c r="N20" s="197" t="str">
        <f>萬新葷菜單!F10</f>
        <v>咖哩綜合花菜</v>
      </c>
      <c r="O20" s="108" t="s">
        <v>117</v>
      </c>
      <c r="P20" s="7">
        <v>60</v>
      </c>
      <c r="Q20" s="206">
        <f>P20*370/1000</f>
        <v>22.2</v>
      </c>
      <c r="R20" s="47"/>
      <c r="S20" s="52"/>
      <c r="T20" s="195"/>
      <c r="U20" s="45"/>
      <c r="V20" s="7"/>
      <c r="W20" s="7"/>
      <c r="X20" s="47"/>
      <c r="Y20" s="48"/>
      <c r="Z20" s="190"/>
      <c r="AA20" s="45"/>
      <c r="AB20" s="7"/>
      <c r="AC20" s="7"/>
      <c r="AD20" s="47"/>
      <c r="AE20" s="41"/>
    </row>
    <row r="21" spans="1:31" s="12" customFormat="1" ht="16.5" customHeight="1">
      <c r="A21" s="191" t="s">
        <v>36</v>
      </c>
      <c r="B21" s="192" t="str">
        <f>萬新葷菜單!F8</f>
        <v>炒青江菜</v>
      </c>
      <c r="C21" s="54" t="s">
        <v>145</v>
      </c>
      <c r="D21" s="7">
        <v>100</v>
      </c>
      <c r="E21" s="206">
        <f>D21*370/1000</f>
        <v>37</v>
      </c>
      <c r="F21" s="5"/>
      <c r="G21" s="58"/>
      <c r="H21" s="185" t="str">
        <f>萬新葷菜單!F9</f>
        <v>炒大陸妹</v>
      </c>
      <c r="I21" s="45" t="s">
        <v>148</v>
      </c>
      <c r="J21" s="7">
        <v>100</v>
      </c>
      <c r="K21" s="206">
        <f>J21*370/1000</f>
        <v>37</v>
      </c>
      <c r="L21" s="47"/>
      <c r="M21" s="48"/>
      <c r="N21" s="197"/>
      <c r="O21" s="108" t="s">
        <v>116</v>
      </c>
      <c r="P21" s="7">
        <v>60</v>
      </c>
      <c r="Q21" s="206">
        <f>P21*370/1000</f>
        <v>22.2</v>
      </c>
      <c r="R21" s="47"/>
      <c r="S21" s="52"/>
      <c r="T21" s="182" t="str">
        <f>萬新葷菜單!F11</f>
        <v>有機蔬菜</v>
      </c>
      <c r="U21" s="45" t="s">
        <v>127</v>
      </c>
      <c r="V21" s="7">
        <v>100</v>
      </c>
      <c r="W21" s="206">
        <f>V21*370/1000</f>
        <v>37</v>
      </c>
      <c r="X21" s="47"/>
      <c r="Y21" s="48"/>
      <c r="Z21" s="188" t="str">
        <f>萬新葷菜單!F12</f>
        <v>炒高麗菜</v>
      </c>
      <c r="AA21" s="45" t="s">
        <v>109</v>
      </c>
      <c r="AB21" s="7">
        <v>120</v>
      </c>
      <c r="AC21" s="206">
        <f>AB21*370/1000</f>
        <v>44.4</v>
      </c>
      <c r="AD21" s="47"/>
      <c r="AE21" s="41"/>
    </row>
    <row r="22" spans="1:31" s="12" customFormat="1" ht="16.5" customHeight="1">
      <c r="A22" s="142"/>
      <c r="B22" s="177"/>
      <c r="C22" s="54"/>
      <c r="D22" s="7"/>
      <c r="E22" s="7"/>
      <c r="F22" s="6"/>
      <c r="G22" s="57"/>
      <c r="H22" s="186"/>
      <c r="I22" s="45"/>
      <c r="J22" s="7"/>
      <c r="K22" s="7"/>
      <c r="L22" s="47"/>
      <c r="M22" s="48"/>
      <c r="N22" s="197"/>
      <c r="O22" s="108"/>
      <c r="P22" s="7"/>
      <c r="Q22" s="7"/>
      <c r="R22" s="47"/>
      <c r="S22" s="52"/>
      <c r="T22" s="198"/>
      <c r="U22" s="45"/>
      <c r="V22" s="7"/>
      <c r="W22" s="7"/>
      <c r="X22" s="47"/>
      <c r="Y22" s="48"/>
      <c r="Z22" s="189"/>
      <c r="AA22" s="45"/>
      <c r="AB22" s="7"/>
      <c r="AC22" s="7"/>
      <c r="AD22" s="47"/>
      <c r="AE22" s="41"/>
    </row>
    <row r="23" spans="1:31" s="12" customFormat="1" ht="16.5" customHeight="1">
      <c r="A23" s="142"/>
      <c r="B23" s="177"/>
      <c r="C23" s="54"/>
      <c r="D23" s="7"/>
      <c r="E23" s="7"/>
      <c r="F23" s="6"/>
      <c r="G23" s="57"/>
      <c r="H23" s="186"/>
      <c r="I23" s="45"/>
      <c r="J23" s="7"/>
      <c r="K23" s="7"/>
      <c r="L23" s="47"/>
      <c r="M23" s="48"/>
      <c r="N23" s="197"/>
      <c r="O23" s="108"/>
      <c r="P23" s="7"/>
      <c r="Q23" s="7"/>
      <c r="R23" s="47"/>
      <c r="S23" s="52"/>
      <c r="T23" s="183" t="str">
        <f>萬新葷菜單!G11</f>
        <v>藥 膳 湯</v>
      </c>
      <c r="U23" s="45" t="s">
        <v>157</v>
      </c>
      <c r="V23" s="7">
        <v>5</v>
      </c>
      <c r="W23" s="206">
        <f>V23*370/1000</f>
        <v>1.85</v>
      </c>
      <c r="X23" s="47"/>
      <c r="Y23" s="48"/>
      <c r="Z23" s="189"/>
      <c r="AA23" s="45"/>
      <c r="AB23" s="7"/>
      <c r="AC23" s="7"/>
      <c r="AD23" s="47"/>
      <c r="AE23" s="41"/>
    </row>
    <row r="24" spans="1:31" s="12" customFormat="1" ht="16.2">
      <c r="A24" s="143"/>
      <c r="B24" s="178"/>
      <c r="C24" s="54"/>
      <c r="D24" s="7"/>
      <c r="E24" s="7"/>
      <c r="F24" s="6"/>
      <c r="G24" s="57"/>
      <c r="H24" s="187"/>
      <c r="I24" s="45"/>
      <c r="J24" s="7"/>
      <c r="K24" s="7"/>
      <c r="L24" s="47"/>
      <c r="M24" s="48"/>
      <c r="N24" s="189" t="str">
        <f>萬新葷菜單!G10</f>
        <v>玉米濃湯</v>
      </c>
      <c r="O24" s="45" t="s">
        <v>152</v>
      </c>
      <c r="P24" s="7">
        <v>25</v>
      </c>
      <c r="Q24" s="206">
        <f>P24*370/1000</f>
        <v>9.25</v>
      </c>
      <c r="R24" s="47"/>
      <c r="S24" s="52"/>
      <c r="T24" s="183"/>
      <c r="U24" s="45" t="s">
        <v>158</v>
      </c>
      <c r="V24" s="7">
        <v>20</v>
      </c>
      <c r="W24" s="206">
        <f>V24*370/1000</f>
        <v>7.4</v>
      </c>
      <c r="X24" s="47"/>
      <c r="Y24" s="48"/>
      <c r="Z24" s="190"/>
      <c r="AA24" s="45"/>
      <c r="AB24" s="7"/>
      <c r="AC24" s="7"/>
      <c r="AD24" s="47"/>
      <c r="AE24" s="41"/>
    </row>
    <row r="25" spans="1:31" s="12" customFormat="1" ht="15.75" customHeight="1">
      <c r="A25" s="191" t="s">
        <v>37</v>
      </c>
      <c r="B25" s="192" t="str">
        <f>萬新葷菜單!G8</f>
        <v>柴魚紫菜</v>
      </c>
      <c r="C25" s="54" t="s">
        <v>146</v>
      </c>
      <c r="D25" s="7" t="s">
        <v>141</v>
      </c>
      <c r="E25" s="7" t="s">
        <v>141</v>
      </c>
      <c r="F25" s="6"/>
      <c r="G25" s="57"/>
      <c r="H25" s="185" t="str">
        <f>萬新葷菜單!G9</f>
        <v>扁 蒲 湯</v>
      </c>
      <c r="I25" s="45" t="s">
        <v>149</v>
      </c>
      <c r="J25" s="7">
        <v>32</v>
      </c>
      <c r="K25" s="206">
        <f>J25*370/1000</f>
        <v>11.84</v>
      </c>
      <c r="L25" s="47"/>
      <c r="M25" s="48"/>
      <c r="N25" s="189"/>
      <c r="O25" s="45" t="s">
        <v>130</v>
      </c>
      <c r="P25" s="7">
        <v>15</v>
      </c>
      <c r="Q25" s="206">
        <f>P25*370/1000</f>
        <v>5.55</v>
      </c>
      <c r="R25" s="47"/>
      <c r="S25" s="52"/>
      <c r="T25" s="183"/>
      <c r="U25" s="45" t="s">
        <v>132</v>
      </c>
      <c r="V25" s="7">
        <v>30</v>
      </c>
      <c r="W25" s="206">
        <f>V25*370/1000</f>
        <v>11.1</v>
      </c>
      <c r="X25" s="47"/>
      <c r="Y25" s="48"/>
      <c r="Z25" s="188" t="str">
        <f>萬新葷菜單!G12</f>
        <v>綠豆甜湯</v>
      </c>
      <c r="AA25" s="45" t="s">
        <v>162</v>
      </c>
      <c r="AB25" s="7">
        <v>22</v>
      </c>
      <c r="AC25" s="206">
        <f>AB25*370/1000</f>
        <v>8.14</v>
      </c>
      <c r="AD25" s="47"/>
      <c r="AE25" s="41"/>
    </row>
    <row r="26" spans="1:31" s="12" customFormat="1" ht="16.2">
      <c r="A26" s="142"/>
      <c r="B26" s="177"/>
      <c r="C26" s="54"/>
      <c r="D26" s="7"/>
      <c r="E26" s="206"/>
      <c r="F26" s="5"/>
      <c r="G26" s="58"/>
      <c r="H26" s="186"/>
      <c r="I26" s="45"/>
      <c r="J26" s="7"/>
      <c r="K26" s="206"/>
      <c r="L26" s="47"/>
      <c r="M26" s="48"/>
      <c r="N26" s="189"/>
      <c r="O26" s="45" t="s">
        <v>153</v>
      </c>
      <c r="P26" s="7">
        <v>5</v>
      </c>
      <c r="Q26" s="206">
        <f>P26*370/1000</f>
        <v>1.85</v>
      </c>
      <c r="R26" s="47"/>
      <c r="S26" s="52"/>
      <c r="T26" s="183"/>
      <c r="U26" s="45"/>
      <c r="V26" s="7"/>
      <c r="W26" s="206"/>
      <c r="X26" s="47"/>
      <c r="Y26" s="48"/>
      <c r="Z26" s="189"/>
      <c r="AA26" s="45"/>
      <c r="AB26" s="7"/>
      <c r="AC26" s="7"/>
      <c r="AD26" s="47"/>
      <c r="AE26" s="41"/>
    </row>
    <row r="27" spans="1:31" s="12" customFormat="1" ht="16.2">
      <c r="A27" s="143"/>
      <c r="B27" s="199"/>
      <c r="C27" s="54"/>
      <c r="D27" s="5"/>
      <c r="E27" s="5"/>
      <c r="F27" s="6"/>
      <c r="G27" s="57"/>
      <c r="H27" s="200"/>
      <c r="I27" s="45"/>
      <c r="J27" s="7"/>
      <c r="K27" s="7"/>
      <c r="L27" s="47"/>
      <c r="M27" s="48"/>
      <c r="N27" s="201"/>
      <c r="O27" s="45" t="s">
        <v>154</v>
      </c>
      <c r="P27" s="7">
        <v>10</v>
      </c>
      <c r="Q27" s="206">
        <f>P27*370/1000</f>
        <v>3.7</v>
      </c>
      <c r="R27" s="47"/>
      <c r="S27" s="52"/>
      <c r="T27" s="198"/>
      <c r="U27" s="45"/>
      <c r="V27" s="7"/>
      <c r="W27" s="7"/>
      <c r="X27" s="47"/>
      <c r="Y27" s="48"/>
      <c r="Z27" s="190"/>
      <c r="AA27" s="45"/>
      <c r="AB27" s="7"/>
      <c r="AC27" s="7"/>
      <c r="AD27" s="47"/>
      <c r="AE27" s="41"/>
    </row>
    <row r="28" spans="1:31" s="18" customFormat="1" ht="18" customHeight="1">
      <c r="A28" s="28" t="s">
        <v>23</v>
      </c>
      <c r="B28" s="28"/>
      <c r="C28" s="15"/>
      <c r="D28" s="15"/>
      <c r="E28" s="16"/>
      <c r="F28" s="15"/>
      <c r="G28" s="29"/>
      <c r="H28" s="77" t="s">
        <v>23</v>
      </c>
      <c r="I28" s="78" t="s">
        <v>23</v>
      </c>
      <c r="J28" s="78"/>
      <c r="K28" s="79"/>
      <c r="L28" s="80"/>
      <c r="M28" s="126"/>
      <c r="N28" s="77"/>
      <c r="O28" s="80"/>
      <c r="P28" s="78"/>
      <c r="Q28" s="79"/>
      <c r="R28" s="80"/>
      <c r="S28" s="81"/>
      <c r="T28" s="82" t="s">
        <v>23</v>
      </c>
      <c r="U28" s="78" t="s">
        <v>23</v>
      </c>
      <c r="V28" s="78"/>
      <c r="W28" s="79"/>
      <c r="X28" s="80"/>
      <c r="Y28" s="83"/>
      <c r="Z28" s="77"/>
      <c r="AA28" s="80"/>
      <c r="AB28" s="78"/>
      <c r="AC28" s="84"/>
      <c r="AD28" s="80"/>
      <c r="AE28" s="17"/>
    </row>
    <row r="29" spans="1:31" s="18" customFormat="1" ht="18" customHeight="1">
      <c r="A29" s="29" t="s">
        <v>22</v>
      </c>
      <c r="B29" s="29"/>
      <c r="C29" s="15"/>
      <c r="D29" s="15"/>
      <c r="E29" s="16"/>
      <c r="F29" s="15"/>
      <c r="G29" s="29"/>
      <c r="H29" s="77"/>
      <c r="I29" s="109"/>
      <c r="J29" s="78"/>
      <c r="K29" s="79"/>
      <c r="L29" s="80"/>
      <c r="M29" s="126"/>
      <c r="N29" s="77"/>
      <c r="O29" s="80"/>
      <c r="P29" s="78"/>
      <c r="Q29" s="79"/>
      <c r="R29" s="80"/>
      <c r="S29" s="81"/>
      <c r="T29" s="77" t="s">
        <v>169</v>
      </c>
      <c r="U29" s="109" t="s">
        <v>170</v>
      </c>
      <c r="V29" s="78"/>
      <c r="W29" s="79"/>
      <c r="X29" s="80"/>
      <c r="Y29" s="83"/>
      <c r="Z29" s="77"/>
      <c r="AA29" s="80"/>
      <c r="AB29" s="78"/>
      <c r="AC29" s="84"/>
      <c r="AD29" s="80"/>
      <c r="AE29" s="17"/>
    </row>
    <row r="30" spans="1:31" s="18" customFormat="1" ht="19.95" customHeight="1">
      <c r="A30" s="163" t="s">
        <v>21</v>
      </c>
      <c r="B30" s="167" t="s">
        <v>20</v>
      </c>
      <c r="C30" s="165"/>
      <c r="D30" s="165"/>
      <c r="E30" s="165"/>
      <c r="F30" s="166"/>
      <c r="G30" s="87">
        <v>5.5</v>
      </c>
      <c r="H30" s="164" t="s">
        <v>20</v>
      </c>
      <c r="I30" s="165"/>
      <c r="J30" s="165"/>
      <c r="K30" s="165"/>
      <c r="L30" s="166"/>
      <c r="M30" s="127">
        <v>5.5</v>
      </c>
      <c r="N30" s="164" t="s">
        <v>20</v>
      </c>
      <c r="O30" s="165"/>
      <c r="P30" s="165"/>
      <c r="Q30" s="165"/>
      <c r="R30" s="166"/>
      <c r="S30" s="87">
        <v>5.5</v>
      </c>
      <c r="T30" s="165" t="s">
        <v>20</v>
      </c>
      <c r="U30" s="165"/>
      <c r="V30" s="165"/>
      <c r="W30" s="165"/>
      <c r="X30" s="166"/>
      <c r="Y30" s="87">
        <v>6.1</v>
      </c>
      <c r="Z30" s="167" t="s">
        <v>20</v>
      </c>
      <c r="AA30" s="165"/>
      <c r="AB30" s="165"/>
      <c r="AC30" s="165"/>
      <c r="AD30" s="166"/>
      <c r="AE30" s="92">
        <v>6.4</v>
      </c>
    </row>
    <row r="31" spans="1:31" s="18" customFormat="1" ht="19.95" customHeight="1">
      <c r="A31" s="163"/>
      <c r="B31" s="167" t="s">
        <v>19</v>
      </c>
      <c r="C31" s="165"/>
      <c r="D31" s="165"/>
      <c r="E31" s="165"/>
      <c r="F31" s="166"/>
      <c r="G31" s="87">
        <v>3</v>
      </c>
      <c r="H31" s="164" t="s">
        <v>19</v>
      </c>
      <c r="I31" s="165"/>
      <c r="J31" s="165"/>
      <c r="K31" s="165"/>
      <c r="L31" s="166"/>
      <c r="M31" s="127">
        <v>3</v>
      </c>
      <c r="N31" s="164" t="s">
        <v>19</v>
      </c>
      <c r="O31" s="165"/>
      <c r="P31" s="165"/>
      <c r="Q31" s="165"/>
      <c r="R31" s="166"/>
      <c r="S31" s="87">
        <v>3</v>
      </c>
      <c r="T31" s="165" t="s">
        <v>19</v>
      </c>
      <c r="U31" s="165"/>
      <c r="V31" s="165"/>
      <c r="W31" s="165"/>
      <c r="X31" s="166"/>
      <c r="Y31" s="87">
        <v>3</v>
      </c>
      <c r="Z31" s="167" t="s">
        <v>19</v>
      </c>
      <c r="AA31" s="165"/>
      <c r="AB31" s="165"/>
      <c r="AC31" s="165"/>
      <c r="AD31" s="166"/>
      <c r="AE31" s="92">
        <v>3</v>
      </c>
    </row>
    <row r="32" spans="1:31" s="18" customFormat="1" ht="19.95" customHeight="1">
      <c r="A32" s="163"/>
      <c r="B32" s="167" t="s">
        <v>18</v>
      </c>
      <c r="C32" s="165"/>
      <c r="D32" s="165"/>
      <c r="E32" s="165"/>
      <c r="F32" s="166"/>
      <c r="G32" s="87">
        <v>1.7</v>
      </c>
      <c r="H32" s="164" t="s">
        <v>18</v>
      </c>
      <c r="I32" s="165"/>
      <c r="J32" s="165"/>
      <c r="K32" s="165"/>
      <c r="L32" s="166"/>
      <c r="M32" s="127">
        <v>2</v>
      </c>
      <c r="N32" s="164" t="s">
        <v>18</v>
      </c>
      <c r="O32" s="165"/>
      <c r="P32" s="165"/>
      <c r="Q32" s="165"/>
      <c r="R32" s="166"/>
      <c r="S32" s="87">
        <v>1.8</v>
      </c>
      <c r="T32" s="165" t="s">
        <v>18</v>
      </c>
      <c r="U32" s="165"/>
      <c r="V32" s="165"/>
      <c r="W32" s="165"/>
      <c r="X32" s="166"/>
      <c r="Y32" s="87">
        <v>1.7</v>
      </c>
      <c r="Z32" s="167" t="s">
        <v>18</v>
      </c>
      <c r="AA32" s="165"/>
      <c r="AB32" s="165"/>
      <c r="AC32" s="165"/>
      <c r="AD32" s="166"/>
      <c r="AE32" s="92">
        <v>1.8</v>
      </c>
    </row>
    <row r="33" spans="1:41" s="18" customFormat="1" ht="19.95" customHeight="1">
      <c r="A33" s="163"/>
      <c r="B33" s="167" t="s">
        <v>17</v>
      </c>
      <c r="C33" s="165"/>
      <c r="D33" s="165"/>
      <c r="E33" s="165"/>
      <c r="F33" s="166"/>
      <c r="G33" s="87">
        <v>0</v>
      </c>
      <c r="H33" s="164" t="s">
        <v>17</v>
      </c>
      <c r="I33" s="165"/>
      <c r="J33" s="165"/>
      <c r="K33" s="165"/>
      <c r="L33" s="166"/>
      <c r="M33" s="127">
        <v>0</v>
      </c>
      <c r="N33" s="164" t="s">
        <v>17</v>
      </c>
      <c r="O33" s="165"/>
      <c r="P33" s="165"/>
      <c r="Q33" s="165"/>
      <c r="R33" s="166"/>
      <c r="S33" s="87">
        <v>0</v>
      </c>
      <c r="T33" s="165" t="s">
        <v>17</v>
      </c>
      <c r="U33" s="165"/>
      <c r="V33" s="165"/>
      <c r="W33" s="165"/>
      <c r="X33" s="166"/>
      <c r="Y33" s="87">
        <v>1</v>
      </c>
      <c r="Z33" s="167" t="s">
        <v>17</v>
      </c>
      <c r="AA33" s="165"/>
      <c r="AB33" s="165"/>
      <c r="AC33" s="165"/>
      <c r="AD33" s="166"/>
      <c r="AE33" s="92">
        <v>0</v>
      </c>
    </row>
    <row r="34" spans="1:41" s="18" customFormat="1" ht="19.95" customHeight="1">
      <c r="A34" s="163"/>
      <c r="B34" s="167" t="s">
        <v>16</v>
      </c>
      <c r="C34" s="165"/>
      <c r="D34" s="165"/>
      <c r="E34" s="165"/>
      <c r="F34" s="166"/>
      <c r="G34" s="87">
        <v>0</v>
      </c>
      <c r="H34" s="164" t="s">
        <v>16</v>
      </c>
      <c r="I34" s="165"/>
      <c r="J34" s="165"/>
      <c r="K34" s="165"/>
      <c r="L34" s="166"/>
      <c r="M34" s="127">
        <v>1</v>
      </c>
      <c r="N34" s="164" t="s">
        <v>16</v>
      </c>
      <c r="O34" s="165"/>
      <c r="P34" s="165"/>
      <c r="Q34" s="165"/>
      <c r="R34" s="166"/>
      <c r="S34" s="87">
        <v>0</v>
      </c>
      <c r="T34" s="165" t="s">
        <v>16</v>
      </c>
      <c r="U34" s="165"/>
      <c r="V34" s="165"/>
      <c r="W34" s="165"/>
      <c r="X34" s="166"/>
      <c r="Y34" s="87">
        <v>1</v>
      </c>
      <c r="Z34" s="167" t="s">
        <v>16</v>
      </c>
      <c r="AA34" s="165"/>
      <c r="AB34" s="165"/>
      <c r="AC34" s="165"/>
      <c r="AD34" s="166"/>
      <c r="AE34" s="92">
        <v>0</v>
      </c>
    </row>
    <row r="35" spans="1:41" s="18" customFormat="1" ht="19.95" customHeight="1">
      <c r="A35" s="163"/>
      <c r="B35" s="167" t="s">
        <v>15</v>
      </c>
      <c r="C35" s="165"/>
      <c r="D35" s="165"/>
      <c r="E35" s="165"/>
      <c r="F35" s="166"/>
      <c r="G35" s="87">
        <v>2.9</v>
      </c>
      <c r="H35" s="164" t="s">
        <v>15</v>
      </c>
      <c r="I35" s="165"/>
      <c r="J35" s="165"/>
      <c r="K35" s="165"/>
      <c r="L35" s="166"/>
      <c r="M35" s="127">
        <v>3</v>
      </c>
      <c r="N35" s="164" t="s">
        <v>15</v>
      </c>
      <c r="O35" s="165"/>
      <c r="P35" s="165"/>
      <c r="Q35" s="165"/>
      <c r="R35" s="166"/>
      <c r="S35" s="87">
        <v>3</v>
      </c>
      <c r="T35" s="165" t="s">
        <v>15</v>
      </c>
      <c r="U35" s="165"/>
      <c r="V35" s="165"/>
      <c r="W35" s="165"/>
      <c r="X35" s="166"/>
      <c r="Y35" s="87">
        <v>2.5</v>
      </c>
      <c r="Z35" s="167" t="s">
        <v>15</v>
      </c>
      <c r="AA35" s="165"/>
      <c r="AB35" s="165"/>
      <c r="AC35" s="165"/>
      <c r="AD35" s="166"/>
      <c r="AE35" s="92">
        <v>2.9</v>
      </c>
    </row>
    <row r="36" spans="1:41" s="18" customFormat="1" ht="19.5" customHeight="1">
      <c r="A36" s="163"/>
      <c r="B36" s="167" t="s">
        <v>14</v>
      </c>
      <c r="C36" s="165"/>
      <c r="D36" s="165"/>
      <c r="E36" s="165"/>
      <c r="F36" s="166"/>
      <c r="G36" s="88">
        <f>G30*68+G31*45+G32*25+G34*60+G35*75</f>
        <v>769</v>
      </c>
      <c r="H36" s="164" t="s">
        <v>14</v>
      </c>
      <c r="I36" s="165"/>
      <c r="J36" s="165"/>
      <c r="K36" s="165"/>
      <c r="L36" s="166"/>
      <c r="M36" s="128">
        <f>M30*68+M31*45+M32*25+M34*60+M35*75</f>
        <v>844</v>
      </c>
      <c r="N36" s="164" t="s">
        <v>14</v>
      </c>
      <c r="O36" s="165"/>
      <c r="P36" s="165"/>
      <c r="Q36" s="165"/>
      <c r="R36" s="166"/>
      <c r="S36" s="88">
        <f>S30*68+S31*45+S32*25+S34*60+S35*75</f>
        <v>779</v>
      </c>
      <c r="T36" s="165" t="s">
        <v>14</v>
      </c>
      <c r="U36" s="165"/>
      <c r="V36" s="165"/>
      <c r="W36" s="165"/>
      <c r="X36" s="166"/>
      <c r="Y36" s="88">
        <f>Y30*68+Y31*45+Y32*25+Y34*60+Y35*75+Y33*134</f>
        <v>973.8</v>
      </c>
      <c r="Z36" s="167" t="s">
        <v>14</v>
      </c>
      <c r="AA36" s="165"/>
      <c r="AB36" s="165"/>
      <c r="AC36" s="165"/>
      <c r="AD36" s="166"/>
      <c r="AE36" s="93">
        <f>AE30*68+AE31*45+AE32*25+AE34*60+AE35*75</f>
        <v>832.7</v>
      </c>
    </row>
    <row r="37" spans="1:41" s="18" customFormat="1" ht="26.25" customHeight="1">
      <c r="A37" s="21" t="s">
        <v>13</v>
      </c>
      <c r="B37" s="36"/>
      <c r="C37" s="22"/>
      <c r="D37" s="23"/>
      <c r="E37" s="24"/>
      <c r="F37" s="23"/>
      <c r="G37" s="35"/>
      <c r="H37" s="36" t="s">
        <v>13</v>
      </c>
      <c r="I37" s="21"/>
      <c r="J37" s="22"/>
      <c r="K37" s="23"/>
      <c r="L37" s="24"/>
      <c r="M37" s="23"/>
      <c r="N37" s="36" t="s">
        <v>13</v>
      </c>
      <c r="O37" s="129"/>
      <c r="P37" s="22"/>
      <c r="Q37" s="23"/>
      <c r="R37" s="24"/>
      <c r="S37" s="35"/>
      <c r="T37" s="31" t="s">
        <v>13</v>
      </c>
      <c r="U37" s="21"/>
      <c r="V37" s="22"/>
      <c r="W37" s="23"/>
      <c r="X37" s="24"/>
      <c r="Y37" s="23"/>
      <c r="Z37" s="36" t="s">
        <v>13</v>
      </c>
      <c r="AA37" s="21"/>
      <c r="AB37" s="22"/>
      <c r="AC37" s="23"/>
      <c r="AD37" s="24"/>
      <c r="AE37" s="20"/>
      <c r="AN37" s="25"/>
      <c r="AO37" s="19"/>
    </row>
    <row r="38" spans="1:41" s="18" customFormat="1" ht="24.75" customHeight="1">
      <c r="A38" s="26" t="s">
        <v>12</v>
      </c>
      <c r="B38" s="25"/>
      <c r="H38" s="27"/>
      <c r="L38" s="27" t="s">
        <v>11</v>
      </c>
      <c r="M38" s="27"/>
      <c r="N38" s="27"/>
      <c r="R38" s="27"/>
      <c r="S38" s="27"/>
      <c r="T38" s="27" t="s">
        <v>10</v>
      </c>
      <c r="Z38" s="27" t="s">
        <v>9</v>
      </c>
      <c r="AD38" s="27"/>
      <c r="AE38" s="27"/>
    </row>
  </sheetData>
  <mergeCells count="78"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0:AD30"/>
    <mergeCell ref="B31:F31"/>
    <mergeCell ref="H31:L31"/>
    <mergeCell ref="N31:R31"/>
    <mergeCell ref="T31:X31"/>
    <mergeCell ref="Z31:AD31"/>
    <mergeCell ref="Z25:Z27"/>
    <mergeCell ref="A21:A24"/>
    <mergeCell ref="B21:B24"/>
    <mergeCell ref="H21:H24"/>
    <mergeCell ref="Z21:Z24"/>
    <mergeCell ref="T21:T22"/>
    <mergeCell ref="T23:T27"/>
    <mergeCell ref="A25:A27"/>
    <mergeCell ref="B25:B27"/>
    <mergeCell ref="H25:H27"/>
    <mergeCell ref="N24:N27"/>
    <mergeCell ref="H8:H14"/>
    <mergeCell ref="T8:T14"/>
    <mergeCell ref="Z8:Z14"/>
    <mergeCell ref="A15:A20"/>
    <mergeCell ref="B15:B20"/>
    <mergeCell ref="H15:H20"/>
    <mergeCell ref="T15:T20"/>
    <mergeCell ref="Z15:Z20"/>
    <mergeCell ref="A8:A14"/>
    <mergeCell ref="B8:B14"/>
    <mergeCell ref="N8:N14"/>
    <mergeCell ref="N15:N19"/>
    <mergeCell ref="N20:N23"/>
    <mergeCell ref="A5:A7"/>
    <mergeCell ref="B5:B7"/>
    <mergeCell ref="H5:H7"/>
    <mergeCell ref="T5:T7"/>
    <mergeCell ref="Z5:Z7"/>
    <mergeCell ref="N5:N7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38"/>
  <sheetViews>
    <sheetView zoomScale="65" zoomScaleNormal="65" workbookViewId="0">
      <selection activeCell="U26" sqref="U26:W26"/>
    </sheetView>
  </sheetViews>
  <sheetFormatPr defaultColWidth="9" defaultRowHeight="13.8"/>
  <cols>
    <col min="1" max="1" width="5.21875" style="12" customWidth="1"/>
    <col min="2" max="2" width="4.33203125" style="12" customWidth="1"/>
    <col min="3" max="3" width="6.44140625" style="12" customWidth="1"/>
    <col min="4" max="4" width="5" style="12" customWidth="1"/>
    <col min="5" max="5" width="5.77734375" style="12" customWidth="1"/>
    <col min="6" max="6" width="6.21875" style="12" customWidth="1"/>
    <col min="7" max="7" width="7.109375" style="12" customWidth="1"/>
    <col min="8" max="8" width="5.44140625" style="12" customWidth="1"/>
    <col min="9" max="9" width="6.44140625" style="12" customWidth="1"/>
    <col min="10" max="10" width="7.44140625" style="12" customWidth="1"/>
    <col min="11" max="11" width="6.21875" style="12" customWidth="1"/>
    <col min="12" max="12" width="5.6640625" style="12" customWidth="1"/>
    <col min="13" max="13" width="7.109375" style="12" customWidth="1"/>
    <col min="14" max="14" width="5.21875" style="12" customWidth="1"/>
    <col min="15" max="16" width="6.44140625" style="12" customWidth="1"/>
    <col min="17" max="18" width="6.6640625" style="12" customWidth="1"/>
    <col min="19" max="19" width="7.109375" style="12" customWidth="1"/>
    <col min="20" max="20" width="5.33203125" style="12" customWidth="1"/>
    <col min="21" max="21" width="6.44140625" style="12" customWidth="1"/>
    <col min="22" max="22" width="6.33203125" style="12" customWidth="1"/>
    <col min="23" max="23" width="6" style="12" customWidth="1"/>
    <col min="24" max="24" width="5.77734375" style="12" customWidth="1"/>
    <col min="25" max="25" width="7.109375" style="12" customWidth="1"/>
    <col min="26" max="26" width="5" style="12" customWidth="1"/>
    <col min="27" max="27" width="6.44140625" style="12" customWidth="1"/>
    <col min="28" max="28" width="7" style="12" customWidth="1"/>
    <col min="29" max="30" width="5.77734375" style="12" customWidth="1"/>
    <col min="31" max="31" width="7.109375" style="12" customWidth="1"/>
    <col min="32" max="16384" width="9" style="2"/>
  </cols>
  <sheetData>
    <row r="1" spans="1:32" ht="24.6">
      <c r="A1" s="130" t="s">
        <v>177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"/>
      <c r="AE1" s="1"/>
    </row>
    <row r="2" spans="1:32" ht="21">
      <c r="A2" s="56" t="s">
        <v>178</v>
      </c>
      <c r="B2" s="32"/>
      <c r="C2" s="32"/>
      <c r="D2" s="32"/>
      <c r="E2" s="32"/>
      <c r="F2" s="32"/>
      <c r="G2" s="32"/>
      <c r="H2" s="32"/>
      <c r="I2" s="3"/>
      <c r="J2" s="3"/>
      <c r="K2" s="3"/>
      <c r="L2" s="3"/>
      <c r="M2" s="3"/>
      <c r="N2" s="3"/>
      <c r="O2" s="3" t="s">
        <v>48</v>
      </c>
      <c r="P2" s="3"/>
      <c r="Q2" s="3"/>
      <c r="R2" s="3"/>
      <c r="S2" s="3"/>
      <c r="T2" s="3"/>
      <c r="U2" s="132" t="s">
        <v>49</v>
      </c>
      <c r="V2" s="132"/>
      <c r="W2" s="132"/>
      <c r="X2" s="132"/>
      <c r="Y2" s="132"/>
      <c r="Z2" s="132"/>
      <c r="AA2" s="132"/>
      <c r="AB2" s="132"/>
      <c r="AC2" s="132"/>
      <c r="AD2" s="132"/>
      <c r="AE2" s="4"/>
    </row>
    <row r="3" spans="1:32" ht="16.2">
      <c r="A3" s="37" t="s">
        <v>26</v>
      </c>
      <c r="B3" s="133">
        <f>萬新葷菜單!A13</f>
        <v>44942</v>
      </c>
      <c r="C3" s="134"/>
      <c r="D3" s="134"/>
      <c r="E3" s="135">
        <f>B3</f>
        <v>44942</v>
      </c>
      <c r="F3" s="135"/>
      <c r="G3" s="136"/>
      <c r="H3" s="137">
        <f>萬新葷菜單!A14</f>
        <v>44943</v>
      </c>
      <c r="I3" s="134"/>
      <c r="J3" s="134"/>
      <c r="K3" s="138">
        <f>H3</f>
        <v>44943</v>
      </c>
      <c r="L3" s="138"/>
      <c r="M3" s="139"/>
      <c r="N3" s="137">
        <f>萬新葷菜單!A15</f>
        <v>44944</v>
      </c>
      <c r="O3" s="134"/>
      <c r="P3" s="134"/>
      <c r="Q3" s="138">
        <f>N3</f>
        <v>44944</v>
      </c>
      <c r="R3" s="138"/>
      <c r="S3" s="139"/>
      <c r="T3" s="134">
        <f>萬新葷菜單!A16</f>
        <v>44945</v>
      </c>
      <c r="U3" s="134"/>
      <c r="V3" s="134"/>
      <c r="W3" s="138">
        <f>T3</f>
        <v>44945</v>
      </c>
      <c r="X3" s="138"/>
      <c r="Y3" s="139"/>
      <c r="Z3" s="137"/>
      <c r="AA3" s="134"/>
      <c r="AB3" s="134"/>
      <c r="AC3" s="138"/>
      <c r="AD3" s="138"/>
      <c r="AE3" s="140"/>
    </row>
    <row r="4" spans="1:32" s="9" customFormat="1" ht="16.2">
      <c r="A4" s="38" t="s">
        <v>27</v>
      </c>
      <c r="B4" s="95" t="s">
        <v>28</v>
      </c>
      <c r="C4" s="6" t="s">
        <v>29</v>
      </c>
      <c r="D4" s="7" t="s">
        <v>30</v>
      </c>
      <c r="E4" s="6" t="s">
        <v>31</v>
      </c>
      <c r="F4" s="6" t="s">
        <v>32</v>
      </c>
      <c r="G4" s="39" t="s">
        <v>44</v>
      </c>
      <c r="H4" s="33" t="s">
        <v>33</v>
      </c>
      <c r="I4" s="6" t="s">
        <v>29</v>
      </c>
      <c r="J4" s="7" t="s">
        <v>30</v>
      </c>
      <c r="K4" s="44" t="s">
        <v>31</v>
      </c>
      <c r="L4" s="100" t="s">
        <v>32</v>
      </c>
      <c r="M4" s="39" t="s">
        <v>45</v>
      </c>
      <c r="N4" s="33" t="s">
        <v>33</v>
      </c>
      <c r="O4" s="6" t="s">
        <v>29</v>
      </c>
      <c r="P4" s="7" t="s">
        <v>30</v>
      </c>
      <c r="Q4" s="44" t="s">
        <v>31</v>
      </c>
      <c r="R4" s="44" t="s">
        <v>34</v>
      </c>
      <c r="S4" s="98" t="s">
        <v>45</v>
      </c>
      <c r="T4" s="30" t="s">
        <v>33</v>
      </c>
      <c r="U4" s="6" t="s">
        <v>29</v>
      </c>
      <c r="V4" s="7" t="s">
        <v>30</v>
      </c>
      <c r="W4" s="44" t="s">
        <v>31</v>
      </c>
      <c r="X4" s="44" t="s">
        <v>34</v>
      </c>
      <c r="Y4" s="39" t="s">
        <v>45</v>
      </c>
      <c r="Z4" s="33"/>
      <c r="AA4" s="6"/>
      <c r="AB4" s="7"/>
      <c r="AC4" s="44"/>
      <c r="AD4" s="44"/>
      <c r="AE4" s="99"/>
      <c r="AF4" s="10"/>
    </row>
    <row r="5" spans="1:32" s="9" customFormat="1" ht="16.2">
      <c r="A5" s="141" t="s">
        <v>39</v>
      </c>
      <c r="B5" s="176" t="str">
        <f>萬新葷菜單!C13</f>
        <v>白米飯</v>
      </c>
      <c r="C5" s="54" t="s">
        <v>105</v>
      </c>
      <c r="D5" s="7">
        <v>110</v>
      </c>
      <c r="E5" s="206">
        <f>D5*370/1000</f>
        <v>40.700000000000003</v>
      </c>
      <c r="F5" s="6"/>
      <c r="G5" s="43"/>
      <c r="H5" s="179" t="str">
        <f>萬新葷菜單!C14</f>
        <v>糙米飯</v>
      </c>
      <c r="I5" s="45" t="s">
        <v>105</v>
      </c>
      <c r="J5" s="7">
        <v>93</v>
      </c>
      <c r="K5" s="206">
        <f t="shared" ref="K5:K6" si="0">J5*370/1000</f>
        <v>34.409999999999997</v>
      </c>
      <c r="L5" s="48"/>
      <c r="M5" s="43"/>
      <c r="N5" s="179" t="str">
        <f>萬新葷菜單!D15</f>
        <v>飯  湯</v>
      </c>
      <c r="O5" s="45" t="s">
        <v>131</v>
      </c>
      <c r="P5" s="7">
        <v>22</v>
      </c>
      <c r="Q5" s="206">
        <f t="shared" ref="Q5:Q10" si="1">P5*370/1000</f>
        <v>8.14</v>
      </c>
      <c r="R5" s="47"/>
      <c r="S5" s="43"/>
      <c r="T5" s="182" t="str">
        <f>萬新葷菜單!C16</f>
        <v>小米飯</v>
      </c>
      <c r="U5" s="45" t="s">
        <v>105</v>
      </c>
      <c r="V5" s="7">
        <v>93</v>
      </c>
      <c r="W5" s="206">
        <f t="shared" ref="W5:W6" si="2">V5*370/1000</f>
        <v>34.409999999999997</v>
      </c>
      <c r="X5" s="47"/>
      <c r="Y5" s="42"/>
      <c r="Z5" s="179"/>
      <c r="AA5" s="45"/>
      <c r="AB5" s="65"/>
      <c r="AC5" s="64"/>
      <c r="AD5" s="47"/>
      <c r="AE5" s="8"/>
      <c r="AF5" s="10"/>
    </row>
    <row r="6" spans="1:32" s="9" customFormat="1" ht="16.2">
      <c r="A6" s="142"/>
      <c r="B6" s="177"/>
      <c r="C6" s="54"/>
      <c r="D6" s="7"/>
      <c r="E6" s="7"/>
      <c r="F6" s="6"/>
      <c r="G6" s="43"/>
      <c r="H6" s="180"/>
      <c r="I6" s="45" t="s">
        <v>118</v>
      </c>
      <c r="J6" s="7">
        <v>17</v>
      </c>
      <c r="K6" s="206">
        <f t="shared" si="0"/>
        <v>6.29</v>
      </c>
      <c r="L6" s="48"/>
      <c r="M6" s="43"/>
      <c r="N6" s="180"/>
      <c r="O6" s="45" t="s">
        <v>119</v>
      </c>
      <c r="P6" s="7">
        <v>35</v>
      </c>
      <c r="Q6" s="206">
        <f t="shared" si="1"/>
        <v>12.95</v>
      </c>
      <c r="R6" s="47"/>
      <c r="S6" s="43"/>
      <c r="T6" s="183"/>
      <c r="U6" s="45" t="s">
        <v>128</v>
      </c>
      <c r="V6" s="7">
        <v>17</v>
      </c>
      <c r="W6" s="206">
        <f t="shared" si="2"/>
        <v>6.29</v>
      </c>
      <c r="X6" s="47"/>
      <c r="Y6" s="42"/>
      <c r="Z6" s="180"/>
      <c r="AA6" s="45"/>
      <c r="AB6" s="65"/>
      <c r="AC6" s="64"/>
      <c r="AD6" s="47"/>
      <c r="AE6" s="8"/>
      <c r="AF6" s="10"/>
    </row>
    <row r="7" spans="1:32" s="9" customFormat="1" ht="16.2">
      <c r="A7" s="143"/>
      <c r="B7" s="178"/>
      <c r="C7" s="54"/>
      <c r="D7" s="7"/>
      <c r="E7" s="7"/>
      <c r="F7" s="6"/>
      <c r="G7" s="43"/>
      <c r="H7" s="181"/>
      <c r="I7" s="45"/>
      <c r="J7" s="7"/>
      <c r="K7" s="7"/>
      <c r="L7" s="48"/>
      <c r="M7" s="43"/>
      <c r="N7" s="180"/>
      <c r="O7" s="45" t="s">
        <v>129</v>
      </c>
      <c r="P7" s="7">
        <v>11</v>
      </c>
      <c r="Q7" s="206">
        <f t="shared" si="1"/>
        <v>4.07</v>
      </c>
      <c r="R7" s="47"/>
      <c r="S7" s="43"/>
      <c r="T7" s="184"/>
      <c r="U7" s="45"/>
      <c r="V7" s="7"/>
      <c r="W7" s="7"/>
      <c r="X7" s="47"/>
      <c r="Y7" s="42"/>
      <c r="Z7" s="181"/>
      <c r="AA7" s="45"/>
      <c r="AB7" s="46"/>
      <c r="AC7" s="47"/>
      <c r="AD7" s="47"/>
      <c r="AE7" s="8"/>
      <c r="AF7" s="10"/>
    </row>
    <row r="8" spans="1:32" s="12" customFormat="1" ht="16.5" customHeight="1">
      <c r="A8" s="141" t="s">
        <v>38</v>
      </c>
      <c r="B8" s="192" t="str">
        <f>萬新葷菜單!D13</f>
        <v>咖 哩 雞</v>
      </c>
      <c r="C8" s="54" t="s">
        <v>163</v>
      </c>
      <c r="D8" s="7">
        <v>75</v>
      </c>
      <c r="E8" s="206">
        <f>D8*370/1000</f>
        <v>27.75</v>
      </c>
      <c r="F8" s="6"/>
      <c r="G8" s="57"/>
      <c r="H8" s="185" t="str">
        <f>萬新葷菜單!D14</f>
        <v>泰式肉片</v>
      </c>
      <c r="I8" s="54" t="s">
        <v>113</v>
      </c>
      <c r="J8" s="7">
        <v>62</v>
      </c>
      <c r="K8" s="206">
        <f>J8*370/1000</f>
        <v>22.94</v>
      </c>
      <c r="L8" s="47"/>
      <c r="M8" s="55"/>
      <c r="N8" s="180"/>
      <c r="O8" s="45" t="s">
        <v>109</v>
      </c>
      <c r="P8" s="7">
        <v>40</v>
      </c>
      <c r="Q8" s="206">
        <f t="shared" si="1"/>
        <v>14.8</v>
      </c>
      <c r="R8" s="49"/>
      <c r="S8" s="50"/>
      <c r="T8" s="182" t="str">
        <f>萬新葷菜單!D16</f>
        <v>泡菜燒肉</v>
      </c>
      <c r="U8" s="45" t="s">
        <v>113</v>
      </c>
      <c r="V8" s="7">
        <v>60</v>
      </c>
      <c r="W8" s="206">
        <f t="shared" ref="W8:W10" si="3">V8*370/1000</f>
        <v>22.2</v>
      </c>
      <c r="X8" s="49"/>
      <c r="Y8" s="51"/>
      <c r="Z8" s="188"/>
      <c r="AA8" s="45"/>
      <c r="AB8" s="85"/>
      <c r="AC8" s="49"/>
      <c r="AD8" s="49"/>
      <c r="AE8" s="40"/>
    </row>
    <row r="9" spans="1:32" s="12" customFormat="1" ht="16.2">
      <c r="A9" s="142"/>
      <c r="B9" s="177"/>
      <c r="C9" s="54" t="s">
        <v>130</v>
      </c>
      <c r="D9" s="7">
        <v>25</v>
      </c>
      <c r="E9" s="206">
        <f>D9*370/1000</f>
        <v>9.25</v>
      </c>
      <c r="F9" s="6"/>
      <c r="G9" s="57"/>
      <c r="H9" s="186"/>
      <c r="I9" s="54" t="s">
        <v>107</v>
      </c>
      <c r="J9" s="7">
        <v>50</v>
      </c>
      <c r="K9" s="206">
        <f>J9*370/1000</f>
        <v>18.5</v>
      </c>
      <c r="L9" s="47"/>
      <c r="M9" s="52"/>
      <c r="N9" s="180"/>
      <c r="O9" s="45" t="s">
        <v>107</v>
      </c>
      <c r="P9" s="7">
        <v>22</v>
      </c>
      <c r="Q9" s="206">
        <f t="shared" si="1"/>
        <v>8.14</v>
      </c>
      <c r="R9" s="49"/>
      <c r="S9" s="50"/>
      <c r="T9" s="183"/>
      <c r="U9" s="45" t="s">
        <v>122</v>
      </c>
      <c r="V9" s="7">
        <v>20</v>
      </c>
      <c r="W9" s="206">
        <f t="shared" si="3"/>
        <v>7.4</v>
      </c>
      <c r="X9" s="49"/>
      <c r="Y9" s="51"/>
      <c r="Z9" s="189"/>
      <c r="AA9" s="45"/>
      <c r="AB9" s="85"/>
      <c r="AC9" s="49"/>
      <c r="AD9" s="49"/>
      <c r="AE9" s="40"/>
    </row>
    <row r="10" spans="1:32" s="12" customFormat="1" ht="16.2">
      <c r="A10" s="142"/>
      <c r="B10" s="177"/>
      <c r="C10" s="54" t="s">
        <v>124</v>
      </c>
      <c r="D10" s="7">
        <v>18</v>
      </c>
      <c r="E10" s="206">
        <f>D10*370/1000</f>
        <v>6.66</v>
      </c>
      <c r="F10" s="6"/>
      <c r="G10" s="57"/>
      <c r="H10" s="186"/>
      <c r="I10" s="54"/>
      <c r="J10" s="7"/>
      <c r="K10" s="7"/>
      <c r="L10" s="47"/>
      <c r="M10" s="52"/>
      <c r="N10" s="180"/>
      <c r="O10" s="45" t="s">
        <v>124</v>
      </c>
      <c r="P10" s="7">
        <v>15</v>
      </c>
      <c r="Q10" s="206">
        <f t="shared" si="1"/>
        <v>5.55</v>
      </c>
      <c r="R10" s="49"/>
      <c r="S10" s="50"/>
      <c r="T10" s="183"/>
      <c r="U10" s="45" t="s">
        <v>167</v>
      </c>
      <c r="V10" s="7">
        <v>27</v>
      </c>
      <c r="W10" s="206">
        <f t="shared" si="3"/>
        <v>9.99</v>
      </c>
      <c r="X10" s="49"/>
      <c r="Y10" s="51"/>
      <c r="Z10" s="189"/>
      <c r="AA10" s="45"/>
      <c r="AB10" s="86"/>
      <c r="AC10" s="86"/>
      <c r="AD10" s="49"/>
      <c r="AE10" s="40"/>
    </row>
    <row r="11" spans="1:32" s="12" customFormat="1" ht="16.2">
      <c r="A11" s="142"/>
      <c r="B11" s="177"/>
      <c r="C11" s="54" t="s">
        <v>107</v>
      </c>
      <c r="D11" s="7">
        <v>18</v>
      </c>
      <c r="E11" s="206">
        <f>D11*370/1000</f>
        <v>6.66</v>
      </c>
      <c r="F11" s="6"/>
      <c r="G11" s="57"/>
      <c r="H11" s="186"/>
      <c r="I11" s="54"/>
      <c r="J11" s="7"/>
      <c r="K11" s="7"/>
      <c r="L11" s="47"/>
      <c r="M11" s="52"/>
      <c r="N11" s="180"/>
      <c r="O11" s="45" t="s">
        <v>136</v>
      </c>
      <c r="P11" s="7" t="s">
        <v>141</v>
      </c>
      <c r="Q11" s="7" t="s">
        <v>141</v>
      </c>
      <c r="R11" s="47"/>
      <c r="S11" s="52"/>
      <c r="T11" s="183"/>
      <c r="U11" s="45"/>
      <c r="V11" s="7"/>
      <c r="W11" s="7"/>
      <c r="X11" s="49"/>
      <c r="Y11" s="51"/>
      <c r="Z11" s="189"/>
      <c r="AA11" s="45"/>
      <c r="AB11" s="85"/>
      <c r="AC11" s="49"/>
      <c r="AD11" s="49"/>
      <c r="AE11" s="40"/>
      <c r="AF11" s="14"/>
    </row>
    <row r="12" spans="1:32" s="12" customFormat="1" ht="16.2">
      <c r="A12" s="142"/>
      <c r="B12" s="177"/>
      <c r="C12" s="54"/>
      <c r="D12" s="7"/>
      <c r="E12" s="7"/>
      <c r="F12" s="5"/>
      <c r="G12" s="58"/>
      <c r="H12" s="186"/>
      <c r="I12" s="54"/>
      <c r="J12" s="7"/>
      <c r="K12" s="7"/>
      <c r="L12" s="47"/>
      <c r="M12" s="52"/>
      <c r="N12" s="180"/>
      <c r="O12" s="45" t="s">
        <v>105</v>
      </c>
      <c r="P12" s="7">
        <v>110</v>
      </c>
      <c r="Q12" s="206">
        <f>P12*370/1000</f>
        <v>40.700000000000003</v>
      </c>
      <c r="R12" s="47"/>
      <c r="S12" s="52"/>
      <c r="T12" s="183"/>
      <c r="U12" s="45"/>
      <c r="V12" s="7"/>
      <c r="W12" s="7"/>
      <c r="X12" s="49"/>
      <c r="Y12" s="51"/>
      <c r="Z12" s="189"/>
      <c r="AA12" s="45"/>
      <c r="AB12" s="53"/>
      <c r="AC12" s="49"/>
      <c r="AD12" s="49"/>
      <c r="AE12" s="40"/>
    </row>
    <row r="13" spans="1:32" s="12" customFormat="1" ht="15.75" customHeight="1">
      <c r="A13" s="142"/>
      <c r="B13" s="177"/>
      <c r="C13" s="54"/>
      <c r="D13" s="7"/>
      <c r="E13" s="7"/>
      <c r="F13" s="5"/>
      <c r="G13" s="58"/>
      <c r="H13" s="186"/>
      <c r="I13" s="54"/>
      <c r="J13" s="7"/>
      <c r="K13" s="7"/>
      <c r="L13" s="47"/>
      <c r="M13" s="52"/>
      <c r="N13" s="180"/>
      <c r="O13" s="45"/>
      <c r="P13" s="7"/>
      <c r="Q13" s="7"/>
      <c r="R13" s="47"/>
      <c r="S13" s="52"/>
      <c r="T13" s="183"/>
      <c r="U13" s="45"/>
      <c r="V13" s="7"/>
      <c r="W13" s="7"/>
      <c r="X13" s="49"/>
      <c r="Y13" s="51"/>
      <c r="Z13" s="189"/>
      <c r="AA13" s="45"/>
      <c r="AB13" s="53"/>
      <c r="AC13" s="49"/>
      <c r="AD13" s="49"/>
      <c r="AE13" s="40"/>
    </row>
    <row r="14" spans="1:32" s="12" customFormat="1" ht="16.2">
      <c r="A14" s="143"/>
      <c r="B14" s="178"/>
      <c r="C14" s="54"/>
      <c r="D14" s="7"/>
      <c r="E14" s="7"/>
      <c r="F14" s="5"/>
      <c r="G14" s="58"/>
      <c r="H14" s="187"/>
      <c r="I14" s="54"/>
      <c r="J14" s="7"/>
      <c r="K14" s="7"/>
      <c r="L14" s="47"/>
      <c r="M14" s="52"/>
      <c r="N14" s="181"/>
      <c r="O14" s="45"/>
      <c r="P14" s="7"/>
      <c r="Q14" s="7"/>
      <c r="R14" s="47"/>
      <c r="S14" s="52"/>
      <c r="T14" s="184"/>
      <c r="U14" s="45"/>
      <c r="V14" s="7"/>
      <c r="W14" s="7"/>
      <c r="X14" s="49"/>
      <c r="Y14" s="51"/>
      <c r="Z14" s="190"/>
      <c r="AA14" s="45"/>
      <c r="AB14" s="53"/>
      <c r="AC14" s="49"/>
      <c r="AD14" s="49"/>
      <c r="AE14" s="40"/>
    </row>
    <row r="15" spans="1:32" s="12" customFormat="1" ht="15.75" customHeight="1">
      <c r="A15" s="191" t="s">
        <v>35</v>
      </c>
      <c r="B15" s="192" t="str">
        <f>萬新葷菜單!E13</f>
        <v>白 菜 滷</v>
      </c>
      <c r="C15" s="54" t="s">
        <v>123</v>
      </c>
      <c r="D15" s="7">
        <v>65</v>
      </c>
      <c r="E15" s="206">
        <f>D15*370/1000</f>
        <v>24.05</v>
      </c>
      <c r="F15" s="5"/>
      <c r="G15" s="58"/>
      <c r="H15" s="185" t="str">
        <f>萬新葷菜單!E14</f>
        <v>滷 什 錦</v>
      </c>
      <c r="I15" s="54" t="s">
        <v>115</v>
      </c>
      <c r="J15" s="7">
        <v>20</v>
      </c>
      <c r="K15" s="206">
        <f t="shared" ref="K15:K19" si="4">J15*370/1000</f>
        <v>7.4</v>
      </c>
      <c r="L15" s="47"/>
      <c r="M15" s="52"/>
      <c r="N15" s="188" t="str">
        <f>萬新葷菜單!E15</f>
        <v>脆皮翅小腿×2</v>
      </c>
      <c r="O15" s="45" t="s">
        <v>166</v>
      </c>
      <c r="P15" s="7">
        <v>100</v>
      </c>
      <c r="Q15" s="206">
        <f>P15*370/1000</f>
        <v>37</v>
      </c>
      <c r="R15" s="47"/>
      <c r="S15" s="52"/>
      <c r="T15" s="193" t="str">
        <f>萬新葷菜單!E16</f>
        <v>玉米炒蛋</v>
      </c>
      <c r="U15" s="45" t="s">
        <v>152</v>
      </c>
      <c r="V15" s="7">
        <v>38</v>
      </c>
      <c r="W15" s="206">
        <f t="shared" ref="W15:W16" si="5">V15*370/1000</f>
        <v>14.06</v>
      </c>
      <c r="X15" s="49"/>
      <c r="Y15" s="51"/>
      <c r="Z15" s="188"/>
      <c r="AA15" s="45"/>
      <c r="AB15" s="85"/>
      <c r="AC15" s="49"/>
      <c r="AD15" s="49"/>
      <c r="AE15" s="40"/>
    </row>
    <row r="16" spans="1:32" s="12" customFormat="1" ht="16.5" customHeight="1">
      <c r="A16" s="142"/>
      <c r="B16" s="177"/>
      <c r="C16" s="54" t="s">
        <v>138</v>
      </c>
      <c r="D16" s="7">
        <v>21</v>
      </c>
      <c r="E16" s="206">
        <f>D16*370/1000</f>
        <v>7.77</v>
      </c>
      <c r="F16" s="11"/>
      <c r="G16" s="59"/>
      <c r="H16" s="186"/>
      <c r="I16" s="54" t="s">
        <v>165</v>
      </c>
      <c r="J16" s="7">
        <v>20</v>
      </c>
      <c r="K16" s="206">
        <f t="shared" si="4"/>
        <v>7.4</v>
      </c>
      <c r="L16" s="47"/>
      <c r="M16" s="52"/>
      <c r="N16" s="189"/>
      <c r="O16" s="45"/>
      <c r="P16" s="7"/>
      <c r="Q16" s="7"/>
      <c r="R16" s="47"/>
      <c r="S16" s="52"/>
      <c r="T16" s="194"/>
      <c r="U16" s="45" t="s">
        <v>150</v>
      </c>
      <c r="V16" s="7">
        <v>48</v>
      </c>
      <c r="W16" s="206">
        <f t="shared" si="5"/>
        <v>17.760000000000002</v>
      </c>
      <c r="X16" s="47"/>
      <c r="Y16" s="48"/>
      <c r="Z16" s="189"/>
      <c r="AA16" s="45"/>
      <c r="AB16" s="85"/>
      <c r="AC16" s="47"/>
      <c r="AD16" s="47"/>
      <c r="AE16" s="41"/>
    </row>
    <row r="17" spans="1:31" s="12" customFormat="1" ht="16.2">
      <c r="A17" s="142"/>
      <c r="B17" s="177"/>
      <c r="C17" s="54" t="s">
        <v>136</v>
      </c>
      <c r="D17" s="7" t="s">
        <v>141</v>
      </c>
      <c r="E17" s="7" t="s">
        <v>141</v>
      </c>
      <c r="F17" s="13"/>
      <c r="G17" s="60"/>
      <c r="H17" s="186"/>
      <c r="I17" s="54" t="s">
        <v>134</v>
      </c>
      <c r="J17" s="7">
        <v>17</v>
      </c>
      <c r="K17" s="206">
        <f t="shared" si="4"/>
        <v>6.29</v>
      </c>
      <c r="L17" s="47"/>
      <c r="M17" s="52"/>
      <c r="N17" s="189"/>
      <c r="O17" s="45"/>
      <c r="P17" s="7"/>
      <c r="Q17" s="7"/>
      <c r="R17" s="47"/>
      <c r="S17" s="52"/>
      <c r="T17" s="194"/>
      <c r="U17" s="45"/>
      <c r="V17" s="7"/>
      <c r="W17" s="7"/>
      <c r="X17" s="47"/>
      <c r="Y17" s="48"/>
      <c r="Z17" s="189"/>
      <c r="AA17" s="45"/>
      <c r="AB17" s="85"/>
      <c r="AC17" s="47"/>
      <c r="AD17" s="47"/>
      <c r="AE17" s="41"/>
    </row>
    <row r="18" spans="1:31" s="12" customFormat="1" ht="16.2">
      <c r="A18" s="142"/>
      <c r="B18" s="177"/>
      <c r="C18" s="54"/>
      <c r="D18" s="7"/>
      <c r="E18" s="7"/>
      <c r="F18" s="5"/>
      <c r="G18" s="58"/>
      <c r="H18" s="186"/>
      <c r="I18" s="54" t="s">
        <v>111</v>
      </c>
      <c r="J18" s="7">
        <v>12</v>
      </c>
      <c r="K18" s="206">
        <f t="shared" si="4"/>
        <v>4.4400000000000004</v>
      </c>
      <c r="L18" s="47"/>
      <c r="M18" s="52"/>
      <c r="N18" s="189"/>
      <c r="O18" s="45"/>
      <c r="P18" s="7"/>
      <c r="Q18" s="7"/>
      <c r="R18" s="47"/>
      <c r="S18" s="52"/>
      <c r="T18" s="194"/>
      <c r="U18" s="45"/>
      <c r="V18" s="7"/>
      <c r="W18" s="7"/>
      <c r="X18" s="47"/>
      <c r="Y18" s="48"/>
      <c r="Z18" s="189"/>
      <c r="AA18" s="45"/>
      <c r="AB18" s="85"/>
      <c r="AC18" s="47"/>
      <c r="AD18" s="47"/>
      <c r="AE18" s="41"/>
    </row>
    <row r="19" spans="1:31" s="12" customFormat="1" ht="16.2">
      <c r="A19" s="142"/>
      <c r="B19" s="177"/>
      <c r="C19" s="54"/>
      <c r="D19" s="7"/>
      <c r="E19" s="7"/>
      <c r="F19" s="5"/>
      <c r="G19" s="58"/>
      <c r="H19" s="186"/>
      <c r="I19" s="54" t="s">
        <v>109</v>
      </c>
      <c r="J19" s="7">
        <v>20</v>
      </c>
      <c r="K19" s="206">
        <f t="shared" si="4"/>
        <v>7.4</v>
      </c>
      <c r="L19" s="47"/>
      <c r="M19" s="52"/>
      <c r="N19" s="189"/>
      <c r="O19" s="45"/>
      <c r="P19" s="7"/>
      <c r="Q19" s="7"/>
      <c r="R19" s="47"/>
      <c r="S19" s="52"/>
      <c r="T19" s="194"/>
      <c r="U19" s="45"/>
      <c r="V19" s="7"/>
      <c r="W19" s="7"/>
      <c r="X19" s="47"/>
      <c r="Y19" s="48"/>
      <c r="Z19" s="189"/>
      <c r="AA19" s="45"/>
      <c r="AB19" s="54"/>
      <c r="AC19" s="47"/>
      <c r="AD19" s="47"/>
      <c r="AE19" s="41"/>
    </row>
    <row r="20" spans="1:31" s="12" customFormat="1" ht="16.2">
      <c r="A20" s="143"/>
      <c r="B20" s="178"/>
      <c r="C20" s="54"/>
      <c r="D20" s="7"/>
      <c r="E20" s="7"/>
      <c r="F20" s="5"/>
      <c r="G20" s="58"/>
      <c r="H20" s="187"/>
      <c r="I20" s="54"/>
      <c r="J20" s="7"/>
      <c r="K20" s="7"/>
      <c r="L20" s="47"/>
      <c r="M20" s="52"/>
      <c r="N20" s="190"/>
      <c r="O20" s="45"/>
      <c r="P20" s="7"/>
      <c r="Q20" s="7"/>
      <c r="R20" s="47"/>
      <c r="S20" s="52"/>
      <c r="T20" s="195"/>
      <c r="U20" s="45"/>
      <c r="V20" s="7"/>
      <c r="W20" s="7"/>
      <c r="X20" s="47"/>
      <c r="Y20" s="48"/>
      <c r="Z20" s="190"/>
      <c r="AA20" s="45"/>
      <c r="AB20" s="54"/>
      <c r="AC20" s="47"/>
      <c r="AD20" s="47"/>
      <c r="AE20" s="41"/>
    </row>
    <row r="21" spans="1:31" s="12" customFormat="1" ht="16.5" customHeight="1">
      <c r="A21" s="191" t="s">
        <v>36</v>
      </c>
      <c r="B21" s="192" t="str">
        <f>萬新葷菜單!F13</f>
        <v>炒 油 菜</v>
      </c>
      <c r="C21" s="54" t="s">
        <v>164</v>
      </c>
      <c r="D21" s="7">
        <v>100</v>
      </c>
      <c r="E21" s="206">
        <f>D21*370/1000</f>
        <v>37</v>
      </c>
      <c r="F21" s="5"/>
      <c r="G21" s="58"/>
      <c r="H21" s="185" t="str">
        <f>萬新葷菜單!F14</f>
        <v>炒 菠 菜</v>
      </c>
      <c r="I21" s="54" t="s">
        <v>139</v>
      </c>
      <c r="J21" s="7">
        <v>100</v>
      </c>
      <c r="K21" s="206">
        <f>J21*370/1000</f>
        <v>37</v>
      </c>
      <c r="L21" s="47"/>
      <c r="M21" s="52"/>
      <c r="N21" s="179" t="str">
        <f>萬新葷菜單!F15</f>
        <v>炒青花菜</v>
      </c>
      <c r="O21" s="45" t="s">
        <v>116</v>
      </c>
      <c r="P21" s="7">
        <v>120</v>
      </c>
      <c r="Q21" s="206">
        <f>P21*370/1000</f>
        <v>44.4</v>
      </c>
      <c r="R21" s="47"/>
      <c r="S21" s="52"/>
      <c r="T21" s="193" t="str">
        <f>萬新葷菜單!F16</f>
        <v>有機蔬菜</v>
      </c>
      <c r="U21" s="45" t="s">
        <v>127</v>
      </c>
      <c r="V21" s="7">
        <v>100</v>
      </c>
      <c r="W21" s="206">
        <f>V21*370/1000</f>
        <v>37</v>
      </c>
      <c r="X21" s="47"/>
      <c r="Y21" s="48"/>
      <c r="Z21" s="188"/>
      <c r="AA21" s="45"/>
      <c r="AB21" s="85"/>
      <c r="AC21" s="5"/>
      <c r="AD21" s="47"/>
      <c r="AE21" s="41"/>
    </row>
    <row r="22" spans="1:31" s="12" customFormat="1" ht="16.5" customHeight="1">
      <c r="A22" s="142"/>
      <c r="B22" s="177"/>
      <c r="C22" s="54"/>
      <c r="D22" s="7"/>
      <c r="E22" s="7"/>
      <c r="F22" s="6"/>
      <c r="G22" s="57"/>
      <c r="H22" s="186"/>
      <c r="I22" s="54"/>
      <c r="J22" s="7"/>
      <c r="K22" s="7"/>
      <c r="L22" s="47"/>
      <c r="M22" s="52"/>
      <c r="N22" s="180"/>
      <c r="O22" s="45"/>
      <c r="P22" s="7"/>
      <c r="Q22" s="7"/>
      <c r="R22" s="47"/>
      <c r="S22" s="52"/>
      <c r="T22" s="194"/>
      <c r="U22" s="45"/>
      <c r="V22" s="7"/>
      <c r="W22" s="7"/>
      <c r="X22" s="47"/>
      <c r="Y22" s="48"/>
      <c r="Z22" s="189"/>
      <c r="AA22" s="45"/>
      <c r="AB22" s="54"/>
      <c r="AC22" s="47"/>
      <c r="AD22" s="47"/>
      <c r="AE22" s="41"/>
    </row>
    <row r="23" spans="1:31" s="12" customFormat="1" ht="16.5" customHeight="1">
      <c r="A23" s="142"/>
      <c r="B23" s="177"/>
      <c r="C23" s="54"/>
      <c r="D23" s="7"/>
      <c r="E23" s="7"/>
      <c r="F23" s="6"/>
      <c r="G23" s="57"/>
      <c r="H23" s="186"/>
      <c r="I23" s="54"/>
      <c r="J23" s="7"/>
      <c r="K23" s="7"/>
      <c r="L23" s="47"/>
      <c r="M23" s="52"/>
      <c r="N23" s="180"/>
      <c r="O23" s="45"/>
      <c r="P23" s="7"/>
      <c r="Q23" s="7"/>
      <c r="R23" s="47"/>
      <c r="S23" s="52"/>
      <c r="T23" s="194"/>
      <c r="U23" s="45"/>
      <c r="V23" s="7"/>
      <c r="W23" s="7"/>
      <c r="X23" s="47"/>
      <c r="Y23" s="48"/>
      <c r="Z23" s="189"/>
      <c r="AA23" s="45"/>
      <c r="AB23" s="54"/>
      <c r="AC23" s="47"/>
      <c r="AD23" s="47"/>
      <c r="AE23" s="41"/>
    </row>
    <row r="24" spans="1:31" s="12" customFormat="1" ht="16.2">
      <c r="A24" s="143"/>
      <c r="B24" s="178"/>
      <c r="C24" s="54"/>
      <c r="D24" s="7"/>
      <c r="E24" s="7"/>
      <c r="F24" s="6"/>
      <c r="G24" s="57"/>
      <c r="H24" s="187"/>
      <c r="I24" s="54"/>
      <c r="J24" s="7"/>
      <c r="K24" s="7"/>
      <c r="L24" s="47"/>
      <c r="M24" s="52"/>
      <c r="N24" s="180"/>
      <c r="O24" s="45"/>
      <c r="P24" s="7"/>
      <c r="Q24" s="7"/>
      <c r="R24" s="47"/>
      <c r="S24" s="52"/>
      <c r="T24" s="195"/>
      <c r="U24" s="45"/>
      <c r="V24" s="7"/>
      <c r="W24" s="7"/>
      <c r="X24" s="47"/>
      <c r="Y24" s="48"/>
      <c r="Z24" s="190"/>
      <c r="AA24" s="45"/>
      <c r="AB24" s="54"/>
      <c r="AC24" s="47"/>
      <c r="AD24" s="47"/>
      <c r="AE24" s="41"/>
    </row>
    <row r="25" spans="1:31" s="12" customFormat="1" ht="15.75" customHeight="1">
      <c r="A25" s="191" t="s">
        <v>37</v>
      </c>
      <c r="B25" s="192" t="str">
        <f>萬新葷菜單!G13</f>
        <v>青菜蛋花</v>
      </c>
      <c r="C25" s="54" t="s">
        <v>125</v>
      </c>
      <c r="D25" s="7">
        <v>17</v>
      </c>
      <c r="E25" s="206">
        <f>D25*370/1000</f>
        <v>6.29</v>
      </c>
      <c r="F25" s="6"/>
      <c r="G25" s="57"/>
      <c r="H25" s="185" t="str">
        <f>萬新葷菜單!G14</f>
        <v>四神蘿蔔</v>
      </c>
      <c r="I25" s="54" t="s">
        <v>132</v>
      </c>
      <c r="J25" s="7">
        <v>30</v>
      </c>
      <c r="K25" s="206">
        <f>J25*370/1000</f>
        <v>11.1</v>
      </c>
      <c r="L25" s="47"/>
      <c r="M25" s="52"/>
      <c r="N25" s="180"/>
      <c r="O25" s="45"/>
      <c r="P25" s="7"/>
      <c r="Q25" s="7"/>
      <c r="R25" s="47"/>
      <c r="S25" s="52"/>
      <c r="T25" s="202" t="str">
        <f>萬新葷菜單!G16</f>
        <v>豆 薯 湯</v>
      </c>
      <c r="U25" s="45" t="s">
        <v>126</v>
      </c>
      <c r="V25" s="7">
        <v>30</v>
      </c>
      <c r="W25" s="206">
        <f t="shared" ref="W25:W26" si="6">V25*370/1000</f>
        <v>11.1</v>
      </c>
      <c r="X25" s="47"/>
      <c r="Y25" s="48"/>
      <c r="Z25" s="188"/>
      <c r="AA25" s="45"/>
      <c r="AB25" s="85"/>
      <c r="AC25" s="47"/>
      <c r="AD25" s="47"/>
      <c r="AE25" s="41"/>
    </row>
    <row r="26" spans="1:31" s="12" customFormat="1" ht="16.2">
      <c r="A26" s="142"/>
      <c r="B26" s="177"/>
      <c r="C26" s="54" t="s">
        <v>150</v>
      </c>
      <c r="D26" s="7">
        <v>10</v>
      </c>
      <c r="E26" s="206">
        <f>D26*370/1000</f>
        <v>3.7</v>
      </c>
      <c r="F26" s="5"/>
      <c r="G26" s="58"/>
      <c r="H26" s="186"/>
      <c r="I26" s="54"/>
      <c r="J26" s="7"/>
      <c r="K26" s="206"/>
      <c r="L26" s="47"/>
      <c r="M26" s="52"/>
      <c r="N26" s="180"/>
      <c r="O26" s="45"/>
      <c r="P26" s="7"/>
      <c r="Q26" s="7"/>
      <c r="R26" s="47"/>
      <c r="S26" s="52"/>
      <c r="T26" s="203"/>
      <c r="U26" s="45"/>
      <c r="V26" s="7"/>
      <c r="W26" s="206"/>
      <c r="X26" s="47"/>
      <c r="Y26" s="48"/>
      <c r="Z26" s="189"/>
      <c r="AA26" s="45"/>
      <c r="AB26" s="54"/>
      <c r="AC26" s="47"/>
      <c r="AD26" s="47"/>
      <c r="AE26" s="41"/>
    </row>
    <row r="27" spans="1:31" s="12" customFormat="1" ht="16.2">
      <c r="A27" s="143"/>
      <c r="B27" s="199"/>
      <c r="C27" s="54"/>
      <c r="D27" s="7"/>
      <c r="E27" s="7"/>
      <c r="F27" s="6"/>
      <c r="G27" s="57"/>
      <c r="H27" s="200"/>
      <c r="I27" s="54"/>
      <c r="J27" s="7"/>
      <c r="K27" s="206"/>
      <c r="L27" s="47"/>
      <c r="M27" s="52"/>
      <c r="N27" s="205"/>
      <c r="O27" s="45"/>
      <c r="P27" s="7"/>
      <c r="Q27" s="7"/>
      <c r="R27" s="47"/>
      <c r="S27" s="52"/>
      <c r="T27" s="204"/>
      <c r="U27" s="45"/>
      <c r="V27" s="7"/>
      <c r="W27" s="7"/>
      <c r="X27" s="47"/>
      <c r="Y27" s="48"/>
      <c r="Z27" s="190"/>
      <c r="AA27" s="45"/>
      <c r="AB27" s="54"/>
      <c r="AC27" s="47"/>
      <c r="AD27" s="47"/>
      <c r="AE27" s="41"/>
    </row>
    <row r="28" spans="1:31" s="18" customFormat="1" ht="18" customHeight="1">
      <c r="A28" s="28" t="s">
        <v>23</v>
      </c>
      <c r="B28" s="15"/>
      <c r="C28" s="15"/>
      <c r="D28" s="15"/>
      <c r="E28" s="16"/>
      <c r="F28" s="15"/>
      <c r="G28" s="61"/>
      <c r="H28" s="77" t="s">
        <v>23</v>
      </c>
      <c r="I28" s="78" t="s">
        <v>23</v>
      </c>
      <c r="J28" s="78"/>
      <c r="K28" s="79"/>
      <c r="L28" s="80"/>
      <c r="M28" s="81"/>
      <c r="N28" s="77"/>
      <c r="O28" s="80"/>
      <c r="P28" s="7"/>
      <c r="Q28" s="79"/>
      <c r="R28" s="80"/>
      <c r="S28" s="81"/>
      <c r="T28" s="82" t="s">
        <v>23</v>
      </c>
      <c r="U28" s="78" t="s">
        <v>23</v>
      </c>
      <c r="V28" s="7"/>
      <c r="W28" s="79"/>
      <c r="X28" s="80"/>
      <c r="Y28" s="83"/>
      <c r="Z28" s="77"/>
      <c r="AA28" s="80"/>
      <c r="AB28" s="78"/>
      <c r="AC28" s="84"/>
      <c r="AD28" s="80"/>
      <c r="AE28" s="17"/>
    </row>
    <row r="29" spans="1:31" s="18" customFormat="1" ht="18" customHeight="1">
      <c r="A29" s="29" t="s">
        <v>22</v>
      </c>
      <c r="B29" s="15"/>
      <c r="C29" s="15"/>
      <c r="D29" s="15"/>
      <c r="E29" s="16"/>
      <c r="F29" s="15"/>
      <c r="G29" s="61"/>
      <c r="H29" s="77"/>
      <c r="I29" s="80"/>
      <c r="J29" s="78"/>
      <c r="K29" s="79"/>
      <c r="L29" s="80"/>
      <c r="M29" s="81"/>
      <c r="N29" s="77"/>
      <c r="O29" s="80"/>
      <c r="P29" s="78"/>
      <c r="Q29" s="79"/>
      <c r="R29" s="80"/>
      <c r="S29" s="81"/>
      <c r="T29" s="82"/>
      <c r="U29" s="80"/>
      <c r="V29" s="78"/>
      <c r="W29" s="79"/>
      <c r="X29" s="80"/>
      <c r="Y29" s="83"/>
      <c r="Z29" s="77"/>
      <c r="AA29" s="80"/>
      <c r="AB29" s="78"/>
      <c r="AC29" s="84"/>
      <c r="AD29" s="80"/>
      <c r="AE29" s="17"/>
    </row>
    <row r="30" spans="1:31" s="18" customFormat="1" ht="19.95" customHeight="1">
      <c r="A30" s="163" t="s">
        <v>21</v>
      </c>
      <c r="B30" s="167" t="s">
        <v>20</v>
      </c>
      <c r="C30" s="165"/>
      <c r="D30" s="165"/>
      <c r="E30" s="165"/>
      <c r="F30" s="166"/>
      <c r="G30" s="87">
        <v>5.8</v>
      </c>
      <c r="H30" s="164" t="s">
        <v>20</v>
      </c>
      <c r="I30" s="165"/>
      <c r="J30" s="165"/>
      <c r="K30" s="165"/>
      <c r="L30" s="166"/>
      <c r="M30" s="87">
        <v>6</v>
      </c>
      <c r="N30" s="164" t="s">
        <v>20</v>
      </c>
      <c r="O30" s="165"/>
      <c r="P30" s="165"/>
      <c r="Q30" s="165"/>
      <c r="R30" s="166"/>
      <c r="S30" s="87">
        <v>5.5</v>
      </c>
      <c r="T30" s="165" t="s">
        <v>20</v>
      </c>
      <c r="U30" s="165"/>
      <c r="V30" s="165"/>
      <c r="W30" s="165"/>
      <c r="X30" s="166"/>
      <c r="Y30" s="87">
        <v>5.9</v>
      </c>
      <c r="Z30" s="167"/>
      <c r="AA30" s="165"/>
      <c r="AB30" s="165"/>
      <c r="AC30" s="165"/>
      <c r="AD30" s="166"/>
      <c r="AE30" s="92"/>
    </row>
    <row r="31" spans="1:31" s="18" customFormat="1" ht="19.95" customHeight="1">
      <c r="A31" s="163"/>
      <c r="B31" s="167" t="s">
        <v>19</v>
      </c>
      <c r="C31" s="165"/>
      <c r="D31" s="165"/>
      <c r="E31" s="165"/>
      <c r="F31" s="166"/>
      <c r="G31" s="87">
        <v>3</v>
      </c>
      <c r="H31" s="164" t="s">
        <v>19</v>
      </c>
      <c r="I31" s="165"/>
      <c r="J31" s="165"/>
      <c r="K31" s="165"/>
      <c r="L31" s="166"/>
      <c r="M31" s="87">
        <v>3</v>
      </c>
      <c r="N31" s="164" t="s">
        <v>19</v>
      </c>
      <c r="O31" s="165"/>
      <c r="P31" s="165"/>
      <c r="Q31" s="165"/>
      <c r="R31" s="166"/>
      <c r="S31" s="87">
        <v>3</v>
      </c>
      <c r="T31" s="165" t="s">
        <v>19</v>
      </c>
      <c r="U31" s="165"/>
      <c r="V31" s="165"/>
      <c r="W31" s="165"/>
      <c r="X31" s="166"/>
      <c r="Y31" s="87">
        <v>3</v>
      </c>
      <c r="Z31" s="167"/>
      <c r="AA31" s="165"/>
      <c r="AB31" s="165"/>
      <c r="AC31" s="165"/>
      <c r="AD31" s="166"/>
      <c r="AE31" s="92"/>
    </row>
    <row r="32" spans="1:31" s="18" customFormat="1" ht="19.95" customHeight="1">
      <c r="A32" s="163"/>
      <c r="B32" s="167" t="s">
        <v>18</v>
      </c>
      <c r="C32" s="165"/>
      <c r="D32" s="165"/>
      <c r="E32" s="165"/>
      <c r="F32" s="166"/>
      <c r="G32" s="87">
        <v>2.2000000000000002</v>
      </c>
      <c r="H32" s="164" t="s">
        <v>18</v>
      </c>
      <c r="I32" s="165"/>
      <c r="J32" s="165"/>
      <c r="K32" s="165"/>
      <c r="L32" s="166"/>
      <c r="M32" s="87">
        <v>2.1</v>
      </c>
      <c r="N32" s="164" t="s">
        <v>18</v>
      </c>
      <c r="O32" s="165"/>
      <c r="P32" s="165"/>
      <c r="Q32" s="165"/>
      <c r="R32" s="166"/>
      <c r="S32" s="87">
        <v>2</v>
      </c>
      <c r="T32" s="165" t="s">
        <v>18</v>
      </c>
      <c r="U32" s="165"/>
      <c r="V32" s="165"/>
      <c r="W32" s="165"/>
      <c r="X32" s="166"/>
      <c r="Y32" s="87">
        <v>1.8</v>
      </c>
      <c r="Z32" s="167"/>
      <c r="AA32" s="165"/>
      <c r="AB32" s="165"/>
      <c r="AC32" s="165"/>
      <c r="AD32" s="166"/>
      <c r="AE32" s="92"/>
    </row>
    <row r="33" spans="1:41" s="18" customFormat="1" ht="19.95" customHeight="1">
      <c r="A33" s="163"/>
      <c r="B33" s="167" t="s">
        <v>17</v>
      </c>
      <c r="C33" s="165"/>
      <c r="D33" s="165"/>
      <c r="E33" s="165"/>
      <c r="F33" s="166"/>
      <c r="G33" s="87">
        <v>0</v>
      </c>
      <c r="H33" s="164" t="s">
        <v>17</v>
      </c>
      <c r="I33" s="165"/>
      <c r="J33" s="165"/>
      <c r="K33" s="165"/>
      <c r="L33" s="166"/>
      <c r="M33" s="87">
        <v>0</v>
      </c>
      <c r="N33" s="164" t="s">
        <v>17</v>
      </c>
      <c r="O33" s="165"/>
      <c r="P33" s="165"/>
      <c r="Q33" s="165"/>
      <c r="R33" s="166"/>
      <c r="S33" s="87">
        <v>0</v>
      </c>
      <c r="T33" s="165" t="s">
        <v>17</v>
      </c>
      <c r="U33" s="165"/>
      <c r="V33" s="165"/>
      <c r="W33" s="165"/>
      <c r="X33" s="166"/>
      <c r="Y33" s="87">
        <v>0</v>
      </c>
      <c r="Z33" s="167"/>
      <c r="AA33" s="165"/>
      <c r="AB33" s="165"/>
      <c r="AC33" s="165"/>
      <c r="AD33" s="166"/>
      <c r="AE33" s="92"/>
    </row>
    <row r="34" spans="1:41" s="18" customFormat="1" ht="19.95" customHeight="1">
      <c r="A34" s="163"/>
      <c r="B34" s="167" t="s">
        <v>16</v>
      </c>
      <c r="C34" s="165"/>
      <c r="D34" s="165"/>
      <c r="E34" s="165"/>
      <c r="F34" s="166"/>
      <c r="G34" s="87">
        <v>0</v>
      </c>
      <c r="H34" s="164" t="s">
        <v>16</v>
      </c>
      <c r="I34" s="165"/>
      <c r="J34" s="165"/>
      <c r="K34" s="165"/>
      <c r="L34" s="166"/>
      <c r="M34" s="87">
        <v>1</v>
      </c>
      <c r="N34" s="164" t="s">
        <v>16</v>
      </c>
      <c r="O34" s="165"/>
      <c r="P34" s="165"/>
      <c r="Q34" s="165"/>
      <c r="R34" s="166"/>
      <c r="S34" s="87">
        <v>0</v>
      </c>
      <c r="T34" s="165" t="s">
        <v>16</v>
      </c>
      <c r="U34" s="165"/>
      <c r="V34" s="165"/>
      <c r="W34" s="165"/>
      <c r="X34" s="166"/>
      <c r="Y34" s="87">
        <v>1</v>
      </c>
      <c r="Z34" s="167"/>
      <c r="AA34" s="165"/>
      <c r="AB34" s="165"/>
      <c r="AC34" s="165"/>
      <c r="AD34" s="166"/>
      <c r="AE34" s="92"/>
    </row>
    <row r="35" spans="1:41" s="18" customFormat="1" ht="19.95" customHeight="1">
      <c r="A35" s="163"/>
      <c r="B35" s="167" t="s">
        <v>15</v>
      </c>
      <c r="C35" s="165"/>
      <c r="D35" s="165"/>
      <c r="E35" s="165"/>
      <c r="F35" s="166"/>
      <c r="G35" s="87">
        <v>2.5</v>
      </c>
      <c r="H35" s="164" t="s">
        <v>15</v>
      </c>
      <c r="I35" s="165"/>
      <c r="J35" s="165"/>
      <c r="K35" s="165"/>
      <c r="L35" s="166"/>
      <c r="M35" s="87">
        <v>2.5</v>
      </c>
      <c r="N35" s="164" t="s">
        <v>15</v>
      </c>
      <c r="O35" s="165"/>
      <c r="P35" s="165"/>
      <c r="Q35" s="165"/>
      <c r="R35" s="166"/>
      <c r="S35" s="87">
        <v>2.8</v>
      </c>
      <c r="T35" s="165" t="s">
        <v>15</v>
      </c>
      <c r="U35" s="165"/>
      <c r="V35" s="165"/>
      <c r="W35" s="165"/>
      <c r="X35" s="166"/>
      <c r="Y35" s="87">
        <v>2.6</v>
      </c>
      <c r="Z35" s="167"/>
      <c r="AA35" s="165"/>
      <c r="AB35" s="165"/>
      <c r="AC35" s="165"/>
      <c r="AD35" s="166"/>
      <c r="AE35" s="92"/>
    </row>
    <row r="36" spans="1:41" s="18" customFormat="1" ht="19.5" customHeight="1">
      <c r="A36" s="163"/>
      <c r="B36" s="167" t="s">
        <v>14</v>
      </c>
      <c r="C36" s="165"/>
      <c r="D36" s="165"/>
      <c r="E36" s="165"/>
      <c r="F36" s="166"/>
      <c r="G36" s="88">
        <f>G30*68+G31*45+G32*25+G34*60+G35*75</f>
        <v>771.9</v>
      </c>
      <c r="H36" s="164" t="s">
        <v>14</v>
      </c>
      <c r="I36" s="165"/>
      <c r="J36" s="165"/>
      <c r="K36" s="165"/>
      <c r="L36" s="166"/>
      <c r="M36" s="88">
        <f>M30*68+M31*45+M32*25+M34*60+M35*75</f>
        <v>843</v>
      </c>
      <c r="N36" s="164" t="s">
        <v>14</v>
      </c>
      <c r="O36" s="165"/>
      <c r="P36" s="165"/>
      <c r="Q36" s="165"/>
      <c r="R36" s="166"/>
      <c r="S36" s="88">
        <f>S30*68+S31*45+S32*25+S34*60+S35*75</f>
        <v>769</v>
      </c>
      <c r="T36" s="165" t="s">
        <v>14</v>
      </c>
      <c r="U36" s="165"/>
      <c r="V36" s="165"/>
      <c r="W36" s="165"/>
      <c r="X36" s="166"/>
      <c r="Y36" s="88">
        <f>Y30*68+Y31*45+Y32*25+Y34*60+Y35*75</f>
        <v>836.2</v>
      </c>
      <c r="Z36" s="167"/>
      <c r="AA36" s="165"/>
      <c r="AB36" s="165"/>
      <c r="AC36" s="165"/>
      <c r="AD36" s="166"/>
      <c r="AE36" s="93"/>
    </row>
    <row r="37" spans="1:41" s="18" customFormat="1" ht="26.25" customHeight="1">
      <c r="A37" s="21" t="s">
        <v>13</v>
      </c>
      <c r="B37" s="36"/>
      <c r="C37" s="22"/>
      <c r="D37" s="23"/>
      <c r="E37" s="24"/>
      <c r="F37" s="23"/>
      <c r="G37" s="35"/>
      <c r="H37" s="36" t="s">
        <v>13</v>
      </c>
      <c r="I37" s="21"/>
      <c r="J37" s="22"/>
      <c r="K37" s="23"/>
      <c r="L37" s="24"/>
      <c r="M37" s="35"/>
      <c r="N37" s="36" t="s">
        <v>13</v>
      </c>
      <c r="O37" s="21"/>
      <c r="P37" s="22"/>
      <c r="Q37" s="23"/>
      <c r="R37" s="24"/>
      <c r="S37" s="35"/>
      <c r="T37" s="31" t="s">
        <v>13</v>
      </c>
      <c r="U37" s="21"/>
      <c r="V37" s="22"/>
      <c r="W37" s="23"/>
      <c r="X37" s="24"/>
      <c r="Y37" s="23"/>
      <c r="Z37" s="36"/>
      <c r="AA37" s="21"/>
      <c r="AB37" s="22"/>
      <c r="AC37" s="23"/>
      <c r="AD37" s="24"/>
      <c r="AE37" s="20"/>
      <c r="AN37" s="25"/>
      <c r="AO37" s="19"/>
    </row>
    <row r="38" spans="1:41" s="18" customFormat="1" ht="24.75" customHeight="1">
      <c r="A38" s="26" t="s">
        <v>12</v>
      </c>
      <c r="B38" s="25"/>
      <c r="H38" s="27"/>
      <c r="L38" s="27" t="s">
        <v>11</v>
      </c>
      <c r="M38" s="27"/>
      <c r="N38" s="27"/>
      <c r="R38" s="27"/>
      <c r="S38" s="27"/>
      <c r="T38" s="27" t="s">
        <v>10</v>
      </c>
      <c r="Z38" s="27" t="s">
        <v>9</v>
      </c>
      <c r="AD38" s="27"/>
      <c r="AE38" s="27"/>
    </row>
  </sheetData>
  <mergeCells count="76"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0:AD30"/>
    <mergeCell ref="B31:F31"/>
    <mergeCell ref="H31:L31"/>
    <mergeCell ref="N31:R31"/>
    <mergeCell ref="T31:X31"/>
    <mergeCell ref="Z31:AD31"/>
    <mergeCell ref="A25:A27"/>
    <mergeCell ref="B25:B27"/>
    <mergeCell ref="H25:H27"/>
    <mergeCell ref="T25:T27"/>
    <mergeCell ref="Z25:Z27"/>
    <mergeCell ref="N21:N27"/>
    <mergeCell ref="A21:A24"/>
    <mergeCell ref="B21:B24"/>
    <mergeCell ref="H21:H24"/>
    <mergeCell ref="T21:T24"/>
    <mergeCell ref="Z21:Z24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15:A20"/>
    <mergeCell ref="B15:B20"/>
    <mergeCell ref="H15:H20"/>
    <mergeCell ref="A5:A7"/>
    <mergeCell ref="B5:B7"/>
    <mergeCell ref="H5:H7"/>
    <mergeCell ref="A8:A14"/>
    <mergeCell ref="B8:B14"/>
    <mergeCell ref="H8:H14"/>
    <mergeCell ref="Z5:Z7"/>
    <mergeCell ref="Z8:Z14"/>
    <mergeCell ref="T5:T7"/>
    <mergeCell ref="T8:T14"/>
    <mergeCell ref="N15:N20"/>
    <mergeCell ref="T15:T20"/>
    <mergeCell ref="Z15:Z20"/>
    <mergeCell ref="N5:N14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萬新葷菜單</vt:lpstr>
      <vt:lpstr>第一週</vt:lpstr>
      <vt:lpstr>第二週</vt:lpstr>
      <vt:lpstr>第三週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PC-20221214</cp:lastModifiedBy>
  <cp:lastPrinted>2021-02-25T06:47:58Z</cp:lastPrinted>
  <dcterms:created xsi:type="dcterms:W3CDTF">2014-10-23T04:16:33Z</dcterms:created>
  <dcterms:modified xsi:type="dcterms:W3CDTF">2022-12-20T07:06:57Z</dcterms:modified>
</cp:coreProperties>
</file>