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E06854-6B60-43EA-8C01-6945060D4D8D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萬新葷菜單" sheetId="125" r:id="rId1"/>
    <sheet name="第一週" sheetId="156" r:id="rId2"/>
    <sheet name="第二週" sheetId="152" r:id="rId3"/>
    <sheet name="第三週" sheetId="153" r:id="rId4"/>
    <sheet name="第四週" sheetId="154" r:id="rId5"/>
    <sheet name="第五週" sheetId="155" r:id="rId6"/>
  </sheets>
  <externalReferences>
    <externalReference r:id="rId7"/>
  </externalReferences>
  <definedNames>
    <definedName name="__xlnm.Print_Area" localSheetId="1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1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1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1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1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1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1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1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1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1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1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1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1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1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56" l="1"/>
  <c r="AC26" i="155"/>
  <c r="AC25" i="155"/>
  <c r="AC21" i="155"/>
  <c r="AC17" i="155"/>
  <c r="AC16" i="155"/>
  <c r="AC15" i="155"/>
  <c r="AC9" i="155"/>
  <c r="AC8" i="155"/>
  <c r="AC6" i="155"/>
  <c r="AC5" i="155"/>
  <c r="W6" i="155"/>
  <c r="W5" i="155"/>
  <c r="W9" i="155"/>
  <c r="W8" i="155"/>
  <c r="W16" i="155"/>
  <c r="W15" i="155"/>
  <c r="W21" i="155"/>
  <c r="W25" i="155"/>
  <c r="Q26" i="155"/>
  <c r="Q25" i="155"/>
  <c r="Q21" i="155"/>
  <c r="Q15" i="155"/>
  <c r="Q12" i="155"/>
  <c r="Q11" i="155"/>
  <c r="Q10" i="155"/>
  <c r="Q9" i="155"/>
  <c r="Q8" i="155"/>
  <c r="K6" i="155"/>
  <c r="K5" i="155"/>
  <c r="K11" i="155"/>
  <c r="K10" i="155"/>
  <c r="K9" i="155"/>
  <c r="K8" i="155"/>
  <c r="K16" i="155"/>
  <c r="K15" i="155"/>
  <c r="K21" i="155"/>
  <c r="K26" i="155"/>
  <c r="K25" i="155"/>
  <c r="E26" i="155"/>
  <c r="E25" i="155"/>
  <c r="E21" i="155"/>
  <c r="E17" i="155"/>
  <c r="E16" i="155"/>
  <c r="E15" i="155"/>
  <c r="E9" i="155"/>
  <c r="E8" i="155"/>
  <c r="E5" i="155"/>
  <c r="AC25" i="154"/>
  <c r="AC21" i="154"/>
  <c r="AC18" i="154"/>
  <c r="AC17" i="154"/>
  <c r="AC16" i="154"/>
  <c r="AC15" i="154"/>
  <c r="AC9" i="154"/>
  <c r="AC8" i="154"/>
  <c r="AC5" i="154"/>
  <c r="W5" i="154"/>
  <c r="W8" i="154"/>
  <c r="W19" i="154"/>
  <c r="W18" i="154"/>
  <c r="W17" i="154"/>
  <c r="W16" i="154"/>
  <c r="W15" i="154"/>
  <c r="W21" i="154"/>
  <c r="W25" i="154"/>
  <c r="Q26" i="154"/>
  <c r="Q25" i="154"/>
  <c r="Q21" i="154"/>
  <c r="Q18" i="154"/>
  <c r="Q17" i="154"/>
  <c r="Q16" i="154"/>
  <c r="Q15" i="154"/>
  <c r="Q9" i="154"/>
  <c r="Q8" i="154"/>
  <c r="K6" i="154"/>
  <c r="K5" i="154"/>
  <c r="K9" i="154"/>
  <c r="K8" i="154"/>
  <c r="K16" i="154"/>
  <c r="K15" i="154"/>
  <c r="K21" i="154"/>
  <c r="K25" i="154"/>
  <c r="E26" i="154"/>
  <c r="E25" i="154"/>
  <c r="E21" i="154"/>
  <c r="E15" i="154"/>
  <c r="E11" i="154"/>
  <c r="E10" i="154"/>
  <c r="E9" i="154"/>
  <c r="E8" i="154"/>
  <c r="E5" i="154"/>
  <c r="AC9" i="153"/>
  <c r="AC8" i="153"/>
  <c r="AC6" i="153"/>
  <c r="AC5" i="153"/>
  <c r="AC21" i="153"/>
  <c r="AC18" i="153"/>
  <c r="AC16" i="153"/>
  <c r="AC15" i="153"/>
  <c r="AC26" i="153"/>
  <c r="AC25" i="153"/>
  <c r="W23" i="153"/>
  <c r="W21" i="153"/>
  <c r="W18" i="153"/>
  <c r="W15" i="153"/>
  <c r="W8" i="153"/>
  <c r="W6" i="153"/>
  <c r="W5" i="153"/>
  <c r="Q13" i="153"/>
  <c r="Q12" i="153"/>
  <c r="Q11" i="153"/>
  <c r="Q10" i="153"/>
  <c r="Q9" i="153"/>
  <c r="Q8" i="153"/>
  <c r="Q7" i="153"/>
  <c r="Q6" i="153"/>
  <c r="Q5" i="153"/>
  <c r="Q15" i="153"/>
  <c r="Q21" i="153"/>
  <c r="K9" i="153"/>
  <c r="K8" i="153"/>
  <c r="K6" i="153"/>
  <c r="K5" i="153"/>
  <c r="K18" i="153"/>
  <c r="K17" i="153"/>
  <c r="K16" i="153"/>
  <c r="K15" i="153"/>
  <c r="K21" i="153"/>
  <c r="K26" i="153"/>
  <c r="K25" i="153"/>
  <c r="E25" i="153"/>
  <c r="E22" i="153"/>
  <c r="E21" i="153"/>
  <c r="E15" i="153"/>
  <c r="E10" i="153"/>
  <c r="E9" i="153"/>
  <c r="E8" i="153"/>
  <c r="E5" i="153"/>
  <c r="AC25" i="152"/>
  <c r="AC21" i="152"/>
  <c r="AC15" i="152"/>
  <c r="AC10" i="152"/>
  <c r="AC9" i="152"/>
  <c r="AC8" i="152"/>
  <c r="AC5" i="152"/>
  <c r="W5" i="152"/>
  <c r="W9" i="152"/>
  <c r="W8" i="152"/>
  <c r="W18" i="152"/>
  <c r="W17" i="152"/>
  <c r="W16" i="152"/>
  <c r="W15" i="152"/>
  <c r="W21" i="152"/>
  <c r="Q25" i="152"/>
  <c r="Q21" i="152"/>
  <c r="Q15" i="152"/>
  <c r="Q12" i="152"/>
  <c r="Q11" i="152"/>
  <c r="Q10" i="152"/>
  <c r="Q9" i="152"/>
  <c r="Q8" i="152"/>
  <c r="K6" i="152"/>
  <c r="K5" i="152"/>
  <c r="K9" i="152"/>
  <c r="K8" i="152"/>
  <c r="K13" i="152"/>
  <c r="K12" i="152"/>
  <c r="K18" i="152"/>
  <c r="K25" i="152"/>
  <c r="K24" i="152"/>
  <c r="K23" i="152"/>
  <c r="K22" i="152"/>
  <c r="E25" i="152"/>
  <c r="E21" i="152"/>
  <c r="E19" i="152"/>
  <c r="E18" i="152"/>
  <c r="E17" i="152"/>
  <c r="E16" i="152"/>
  <c r="E15" i="152"/>
  <c r="E8" i="152"/>
  <c r="E5" i="152"/>
  <c r="K6" i="156"/>
  <c r="K5" i="156"/>
  <c r="K8" i="156"/>
  <c r="K18" i="156"/>
  <c r="K16" i="156"/>
  <c r="K15" i="156"/>
  <c r="K21" i="156"/>
  <c r="K26" i="156"/>
  <c r="K25" i="156"/>
  <c r="E25" i="156"/>
  <c r="E21" i="156"/>
  <c r="E16" i="156"/>
  <c r="E15" i="156"/>
  <c r="E11" i="156"/>
  <c r="E10" i="156"/>
  <c r="E9" i="156"/>
  <c r="E8" i="156"/>
  <c r="E6" i="156"/>
  <c r="E5" i="156"/>
  <c r="Y36" i="155" l="1"/>
  <c r="H25" i="156" l="1"/>
  <c r="H21" i="156"/>
  <c r="H15" i="156"/>
  <c r="H8" i="156"/>
  <c r="H5" i="156"/>
  <c r="B25" i="156"/>
  <c r="B21" i="156"/>
  <c r="B15" i="156"/>
  <c r="B8" i="156"/>
  <c r="B5" i="156"/>
  <c r="B3" i="125"/>
  <c r="B3" i="156" l="1"/>
  <c r="E3" i="156" s="1"/>
  <c r="A4" i="125"/>
  <c r="B4" i="125" s="1"/>
  <c r="H3" i="156" l="1"/>
  <c r="K3" i="156" s="1"/>
  <c r="N25" i="155"/>
  <c r="N21" i="155"/>
  <c r="N15" i="155"/>
  <c r="N8" i="155"/>
  <c r="N25" i="154"/>
  <c r="N21" i="154"/>
  <c r="N15" i="154"/>
  <c r="N8" i="154"/>
  <c r="N21" i="153"/>
  <c r="N15" i="153"/>
  <c r="N5" i="153"/>
  <c r="N25" i="152"/>
  <c r="N21" i="152"/>
  <c r="N15" i="152"/>
  <c r="N8" i="152"/>
  <c r="M36" i="156" l="1"/>
  <c r="G36" i="156"/>
  <c r="T5" i="153" l="1"/>
  <c r="T8" i="153"/>
  <c r="T15" i="153"/>
  <c r="T21" i="153"/>
  <c r="T23" i="153"/>
  <c r="Z5" i="153"/>
  <c r="Z8" i="153"/>
  <c r="Z15" i="153"/>
  <c r="Z21" i="153"/>
  <c r="Z25" i="153"/>
  <c r="B5" i="154"/>
  <c r="B8" i="154"/>
  <c r="B15" i="154"/>
  <c r="B21" i="154"/>
  <c r="B25" i="154"/>
  <c r="H5" i="154"/>
  <c r="H8" i="154"/>
  <c r="H15" i="154"/>
  <c r="H21" i="154"/>
  <c r="H25" i="154"/>
  <c r="B5" i="155"/>
  <c r="B8" i="155"/>
  <c r="B15" i="155"/>
  <c r="B21" i="155"/>
  <c r="B25" i="155"/>
  <c r="H5" i="155"/>
  <c r="H8" i="155"/>
  <c r="H15" i="155"/>
  <c r="H21" i="155"/>
  <c r="H25" i="155"/>
  <c r="T5" i="155"/>
  <c r="T8" i="155"/>
  <c r="T15" i="155"/>
  <c r="T21" i="155"/>
  <c r="T25" i="155"/>
  <c r="AE36" i="155"/>
  <c r="S36" i="155"/>
  <c r="M36" i="155"/>
  <c r="G36" i="155"/>
  <c r="AE36" i="154"/>
  <c r="Y36" i="154"/>
  <c r="S36" i="154"/>
  <c r="M36" i="154"/>
  <c r="G36" i="154"/>
  <c r="AE36" i="153"/>
  <c r="Y36" i="153"/>
  <c r="S36" i="153"/>
  <c r="M36" i="153"/>
  <c r="G36" i="153"/>
  <c r="AE36" i="152"/>
  <c r="Y36" i="152"/>
  <c r="S36" i="152"/>
  <c r="G36" i="152"/>
  <c r="M36" i="152"/>
  <c r="Z25" i="155" l="1"/>
  <c r="Z21" i="155"/>
  <c r="Z15" i="155"/>
  <c r="Z8" i="155"/>
  <c r="Z5" i="155"/>
  <c r="Z25" i="154"/>
  <c r="Z21" i="154"/>
  <c r="Z15" i="154"/>
  <c r="Z5" i="154"/>
  <c r="Z8" i="154"/>
  <c r="T25" i="154"/>
  <c r="T21" i="154"/>
  <c r="T15" i="154"/>
  <c r="T8" i="154"/>
  <c r="T5" i="154"/>
  <c r="H25" i="153"/>
  <c r="H21" i="153"/>
  <c r="H15" i="153"/>
  <c r="H8" i="153"/>
  <c r="H5" i="153"/>
  <c r="B25" i="153"/>
  <c r="B21" i="153"/>
  <c r="B15" i="153"/>
  <c r="B8" i="153"/>
  <c r="B5" i="153"/>
  <c r="A6" i="125"/>
  <c r="H3" i="152" s="1"/>
  <c r="K3" i="152" s="1"/>
  <c r="Z25" i="152"/>
  <c r="Z21" i="152"/>
  <c r="Z15" i="152"/>
  <c r="Z8" i="152"/>
  <c r="Z5" i="152"/>
  <c r="T25" i="152"/>
  <c r="T21" i="152"/>
  <c r="T15" i="152"/>
  <c r="T8" i="152"/>
  <c r="T5" i="152"/>
  <c r="B25" i="152"/>
  <c r="B21" i="152"/>
  <c r="B15" i="152"/>
  <c r="B8" i="152"/>
  <c r="B5" i="152"/>
  <c r="B5" i="125"/>
  <c r="B3" i="152"/>
  <c r="H22" i="152"/>
  <c r="H18" i="152"/>
  <c r="H12" i="152"/>
  <c r="H8" i="152"/>
  <c r="H5" i="152"/>
  <c r="E3" i="155" l="1"/>
  <c r="B6" i="125"/>
  <c r="A7" i="125"/>
  <c r="A8" i="125" s="1"/>
  <c r="T3" i="152" s="1"/>
  <c r="W3" i="152" s="1"/>
  <c r="E3" i="152"/>
  <c r="E3" i="154"/>
  <c r="E3" i="153"/>
  <c r="B8" i="125" l="1"/>
  <c r="A9" i="125"/>
  <c r="Z3" i="152" s="1"/>
  <c r="AC3" i="152" s="1"/>
  <c r="N3" i="152"/>
  <c r="Q3" i="152" s="1"/>
  <c r="B7" i="125"/>
  <c r="B9" i="125" l="1"/>
  <c r="A10" i="125"/>
  <c r="B10" i="125" s="1"/>
  <c r="A11" i="125" l="1"/>
  <c r="A12" i="125" s="1"/>
  <c r="B3" i="153"/>
  <c r="H3" i="153" l="1"/>
  <c r="K3" i="153" s="1"/>
  <c r="B11" i="125"/>
  <c r="B12" i="125"/>
  <c r="A13" i="125"/>
  <c r="N3" i="153"/>
  <c r="Q3" i="153" s="1"/>
  <c r="T3" i="153" l="1"/>
  <c r="W3" i="153" s="1"/>
  <c r="A14" i="125"/>
  <c r="B13" i="125"/>
  <c r="Z3" i="153" l="1"/>
  <c r="AC3" i="153" s="1"/>
  <c r="A15" i="125"/>
  <c r="B14" i="125"/>
  <c r="A16" i="125" l="1"/>
  <c r="B15" i="125"/>
  <c r="B3" i="154"/>
  <c r="H3" i="154" l="1"/>
  <c r="K3" i="154" s="1"/>
  <c r="B16" i="125"/>
  <c r="A17" i="125"/>
  <c r="N3" i="154" l="1"/>
  <c r="Q3" i="154" s="1"/>
  <c r="A18" i="125"/>
  <c r="B17" i="125"/>
  <c r="A19" i="125" l="1"/>
  <c r="B18" i="125"/>
  <c r="T3" i="154"/>
  <c r="W3" i="154" s="1"/>
  <c r="A20" i="125" l="1"/>
  <c r="B19" i="125"/>
  <c r="Z3" i="154"/>
  <c r="AC3" i="154" s="1"/>
  <c r="B3" i="155" l="1"/>
  <c r="B20" i="125"/>
  <c r="A21" i="125"/>
  <c r="A22" i="125" l="1"/>
  <c r="B21" i="125"/>
  <c r="H3" i="155"/>
  <c r="K3" i="155" s="1"/>
  <c r="A23" i="125" l="1"/>
  <c r="B22" i="125"/>
  <c r="N3" i="155"/>
  <c r="Q3" i="155" s="1"/>
  <c r="T3" i="155" l="1"/>
  <c r="W3" i="155" s="1"/>
  <c r="A24" i="125"/>
  <c r="B23" i="125"/>
  <c r="Z3" i="155" l="1"/>
  <c r="AC3" i="155" s="1"/>
  <c r="B24" i="125"/>
</calcChain>
</file>

<file path=xl/sharedStrings.xml><?xml version="1.0" encoding="utf-8"?>
<sst xmlns="http://schemas.openxmlformats.org/spreadsheetml/2006/main" count="761" uniqueCount="255">
  <si>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</si>
  <si>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</si>
  <si>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</si>
  <si>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</si>
  <si>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</si>
  <si>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</si>
  <si>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</si>
  <si>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</si>
  <si>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</si>
  <si>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</si>
  <si>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</si>
  <si>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</si>
  <si>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</si>
  <si>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</si>
  <si>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</si>
  <si>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豆魚肉蛋類</t>
    <phoneticPr fontId="1" type="noConversion"/>
  </si>
  <si>
    <t>水果類</t>
    <phoneticPr fontId="1" type="noConversion"/>
  </si>
  <si>
    <t>全脂乳品類</t>
    <phoneticPr fontId="1" type="noConversion"/>
  </si>
  <si>
    <t>蔬菜類</t>
    <phoneticPr fontId="1" type="noConversion"/>
  </si>
  <si>
    <t>油脂與堅果種子類</t>
    <phoneticPr fontId="1" type="noConversion"/>
  </si>
  <si>
    <t>全穀根莖類</t>
    <phoneticPr fontId="1" type="noConversion"/>
  </si>
  <si>
    <t>營養供應比例</t>
    <phoneticPr fontId="22" type="noConversion"/>
  </si>
  <si>
    <t>奶類</t>
    <phoneticPr fontId="1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</si>
  <si>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</si>
  <si>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9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</si>
  <si>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9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</si>
  <si>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</si>
  <si>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</si>
  <si>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9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</si>
  <si>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</si>
  <si>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</si>
  <si>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</si>
  <si>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9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</si>
  <si>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</si>
  <si>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</si>
  <si>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9" type="noConversion"/>
  </si>
  <si>
    <r>
      <rPr>
        <sz val="12"/>
        <color rgb="FF000000"/>
        <rFont val="標楷體"/>
        <family val="4"/>
        <charset val="136"/>
      </rPr>
      <t>副食二</t>
    </r>
    <phoneticPr fontId="39" type="noConversion"/>
  </si>
  <si>
    <r>
      <rPr>
        <sz val="12"/>
        <color rgb="FF000000"/>
        <rFont val="標楷體"/>
        <family val="4"/>
        <charset val="136"/>
      </rPr>
      <t>湯品</t>
    </r>
    <phoneticPr fontId="39" type="noConversion"/>
  </si>
  <si>
    <t>主菜</t>
    <phoneticPr fontId="22" type="noConversion"/>
  </si>
  <si>
    <t>主食</t>
    <phoneticPr fontId="39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</si>
  <si>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</si>
  <si>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</si>
  <si>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</si>
  <si>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</si>
  <si>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</si>
  <si>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</si>
  <si>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</si>
  <si>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111年</t>
    <phoneticPr fontId="1" type="noConversion" alignment="center"/>
  </si>
  <si>
    <t>12月份</t>
    <phoneticPr fontId="1" type="noConversion" alignment="center"/>
  </si>
  <si>
    <t>糙米飯</t>
  </si>
  <si>
    <t>洋芋燒肉</t>
  </si>
  <si>
    <t>蔥燒肉末豆腐</t>
  </si>
  <si>
    <t>有機蔬菜</t>
  </si>
  <si>
    <t>扁 蒲 湯</t>
  </si>
  <si>
    <t>水果</t>
  </si>
  <si>
    <t>小米飯</t>
  </si>
  <si>
    <t>五味雞丁</t>
  </si>
  <si>
    <t>炒 菠 菜</t>
  </si>
  <si>
    <t>檸檬山粉圓甜湯</t>
  </si>
  <si>
    <t>白米飯</t>
  </si>
  <si>
    <t>家鄉屈雞</t>
  </si>
  <si>
    <t>日式壽喜燒</t>
  </si>
  <si>
    <t>炒小白菜</t>
  </si>
  <si>
    <t>當歸銀蘿</t>
  </si>
  <si>
    <t>胚芽米飯</t>
  </si>
  <si>
    <t>炒大陸妹</t>
  </si>
  <si>
    <t>蔬菜濃湯</t>
  </si>
  <si>
    <t>黃 瓜 湯</t>
  </si>
  <si>
    <t>芝麻米飯</t>
  </si>
  <si>
    <t>三 杯 雞</t>
  </si>
  <si>
    <t>青花肉片</t>
  </si>
  <si>
    <t>柴魚紫菜</t>
  </si>
  <si>
    <t>海苔飯</t>
  </si>
  <si>
    <t>紅 燒 肉</t>
  </si>
  <si>
    <t>泰式香豆腐</t>
  </si>
  <si>
    <t>炒青花菜</t>
  </si>
  <si>
    <t>鹹 水 雞</t>
  </si>
  <si>
    <t>滷豆干丁</t>
  </si>
  <si>
    <t>炒高麗菜</t>
  </si>
  <si>
    <t>冬 瓜 湯</t>
  </si>
  <si>
    <t>炒青江菜</t>
  </si>
  <si>
    <t>味 噌 湯</t>
  </si>
  <si>
    <t>燕麥米飯</t>
  </si>
  <si>
    <t>蜜 汁 雞</t>
  </si>
  <si>
    <t>鐵板肉片</t>
  </si>
  <si>
    <t>薑絲扁蒲</t>
  </si>
  <si>
    <t>打拋豬肉</t>
  </si>
  <si>
    <t>白 菜 滷</t>
  </si>
  <si>
    <t>炒 油 菜</t>
  </si>
  <si>
    <t>奶香起司南瓜雞</t>
  </si>
  <si>
    <t>九塔油腐</t>
  </si>
  <si>
    <t>青菜針菇</t>
  </si>
  <si>
    <t>玉米炒蛋</t>
  </si>
  <si>
    <t>豆 薯 湯</t>
  </si>
  <si>
    <t>高麗菜湯</t>
  </si>
  <si>
    <t>椒鹽三節翅×1</t>
  </si>
  <si>
    <t>香菇筍絲肉羹</t>
  </si>
  <si>
    <t>薑汁燒肉</t>
  </si>
  <si>
    <t>客家小炒</t>
  </si>
  <si>
    <t>照燒豬柳</t>
  </si>
  <si>
    <t>沙茶海帶豆皮</t>
  </si>
  <si>
    <t>金針冬粉</t>
  </si>
  <si>
    <t>椰香咖哩雞</t>
  </si>
  <si>
    <t>甘藍炒香腸</t>
  </si>
  <si>
    <t>藥 膳 湯</t>
  </si>
  <si>
    <t>鮮奶/水果</t>
  </si>
  <si>
    <t>大白菜燉雞</t>
  </si>
  <si>
    <t>蔥油白灼肉片</t>
  </si>
  <si>
    <t>四神龍骨</t>
  </si>
  <si>
    <t>蒜香香菇雞</t>
  </si>
  <si>
    <t>肉末玉米</t>
  </si>
  <si>
    <t>西谷米冬瓜露甜湯</t>
  </si>
  <si>
    <t>魷魚丸×2</t>
  </si>
  <si>
    <t>麥克雞塊×3</t>
  </si>
  <si>
    <t>奶黃包×1</t>
  </si>
  <si>
    <t>麻油雞米糕</t>
  </si>
  <si>
    <t>綜合滷味</t>
  </si>
  <si>
    <t>黑胡椒毛豆莢</t>
  </si>
  <si>
    <t>義大利麵肉醬麵</t>
  </si>
  <si>
    <t>酥炸鍋貼×2</t>
  </si>
  <si>
    <t>炒 油 菜</t>
    <phoneticPr fontId="22" type="noConversion"/>
  </si>
  <si>
    <t>奶類</t>
    <phoneticPr fontId="22" type="noConversion"/>
  </si>
  <si>
    <t>鮮奶</t>
    <phoneticPr fontId="22" type="noConversion"/>
  </si>
  <si>
    <t>糙米</t>
    <phoneticPr fontId="22" type="noConversion"/>
  </si>
  <si>
    <t>白米</t>
    <phoneticPr fontId="22" type="noConversion"/>
  </si>
  <si>
    <t>小米</t>
    <phoneticPr fontId="22" type="noConversion"/>
  </si>
  <si>
    <t>洋蔥</t>
    <phoneticPr fontId="22" type="noConversion"/>
  </si>
  <si>
    <t>紅蘿蔔</t>
    <phoneticPr fontId="22" type="noConversion"/>
  </si>
  <si>
    <t>肉丁</t>
    <phoneticPr fontId="22" type="noConversion"/>
  </si>
  <si>
    <t>洋芋</t>
    <phoneticPr fontId="22" type="noConversion"/>
  </si>
  <si>
    <t>洋芋</t>
    <phoneticPr fontId="22" type="noConversion"/>
  </si>
  <si>
    <t>嫩豆腐</t>
    <phoneticPr fontId="22" type="noConversion"/>
  </si>
  <si>
    <t>絞肉</t>
    <phoneticPr fontId="22" type="noConversion"/>
  </si>
  <si>
    <t>蔥</t>
    <phoneticPr fontId="22" type="noConversion"/>
  </si>
  <si>
    <t>有機蔬菜</t>
    <phoneticPr fontId="22" type="noConversion"/>
  </si>
  <si>
    <t>扁蒲</t>
    <phoneticPr fontId="22" type="noConversion"/>
  </si>
  <si>
    <t>雞丁</t>
    <phoneticPr fontId="22" type="noConversion"/>
  </si>
  <si>
    <t>白蘿蔔</t>
    <phoneticPr fontId="22" type="noConversion"/>
  </si>
  <si>
    <t>韓式年糕條</t>
    <phoneticPr fontId="22" type="noConversion"/>
  </si>
  <si>
    <t>菠菜</t>
    <phoneticPr fontId="22" type="noConversion"/>
  </si>
  <si>
    <t>山粉圓</t>
    <phoneticPr fontId="22" type="noConversion"/>
  </si>
  <si>
    <t>檸檬汁</t>
    <phoneticPr fontId="22" type="noConversion"/>
  </si>
  <si>
    <t>肉片</t>
    <phoneticPr fontId="22" type="noConversion"/>
  </si>
  <si>
    <t>豆皮</t>
    <phoneticPr fontId="22" type="noConversion"/>
  </si>
  <si>
    <t>金針菇</t>
    <phoneticPr fontId="22" type="noConversion"/>
  </si>
  <si>
    <t>玉米塊</t>
    <phoneticPr fontId="22" type="noConversion"/>
  </si>
  <si>
    <t>小白菜</t>
    <phoneticPr fontId="22" type="noConversion"/>
  </si>
  <si>
    <t>當歸料包</t>
    <phoneticPr fontId="22" type="noConversion"/>
  </si>
  <si>
    <t>胚芽米</t>
    <phoneticPr fontId="22" type="noConversion"/>
  </si>
  <si>
    <t>魚丁</t>
    <phoneticPr fontId="22" type="noConversion"/>
  </si>
  <si>
    <t>雞蛋</t>
    <phoneticPr fontId="22" type="noConversion"/>
  </si>
  <si>
    <t>大陸妹</t>
    <phoneticPr fontId="22" type="noConversion"/>
  </si>
  <si>
    <t>高麗菜</t>
    <phoneticPr fontId="22" type="noConversion"/>
  </si>
  <si>
    <t>胚芽米</t>
    <phoneticPr fontId="22" type="noConversion"/>
  </si>
  <si>
    <t>魚丁</t>
    <phoneticPr fontId="22" type="noConversion"/>
  </si>
  <si>
    <t>雞蛋</t>
    <phoneticPr fontId="22" type="noConversion"/>
  </si>
  <si>
    <t>大陸妹</t>
    <phoneticPr fontId="22" type="noConversion"/>
  </si>
  <si>
    <t>高麗菜</t>
    <phoneticPr fontId="22" type="noConversion"/>
  </si>
  <si>
    <t>牛排麵</t>
    <phoneticPr fontId="22" type="noConversion"/>
  </si>
  <si>
    <t>肉絲</t>
    <phoneticPr fontId="22" type="noConversion"/>
  </si>
  <si>
    <t>油菜</t>
    <phoneticPr fontId="22" type="noConversion"/>
  </si>
  <si>
    <t>魷魚丸</t>
    <phoneticPr fontId="22" type="noConversion"/>
  </si>
  <si>
    <t>大黃瓜</t>
    <phoneticPr fontId="22" type="noConversion"/>
  </si>
  <si>
    <t>黑芝麻</t>
    <phoneticPr fontId="22" type="noConversion"/>
  </si>
  <si>
    <t>米血</t>
    <phoneticPr fontId="22" type="noConversion"/>
  </si>
  <si>
    <t>青花菜</t>
    <phoneticPr fontId="22" type="noConversion"/>
  </si>
  <si>
    <t>乾木耳</t>
    <phoneticPr fontId="22" type="noConversion"/>
  </si>
  <si>
    <t>紫菜</t>
    <phoneticPr fontId="22" type="noConversion"/>
  </si>
  <si>
    <t>海苔粉</t>
    <phoneticPr fontId="22" type="noConversion"/>
  </si>
  <si>
    <t>油豆腐</t>
    <phoneticPr fontId="22" type="noConversion"/>
  </si>
  <si>
    <t>豆干丁</t>
    <phoneticPr fontId="22" type="noConversion"/>
  </si>
  <si>
    <t>高麗蔡</t>
    <phoneticPr fontId="22" type="noConversion"/>
  </si>
  <si>
    <t>冬瓜</t>
    <phoneticPr fontId="22" type="noConversion"/>
  </si>
  <si>
    <t>青江菜</t>
    <phoneticPr fontId="22" type="noConversion"/>
  </si>
  <si>
    <t>味噌</t>
    <phoneticPr fontId="22" type="noConversion"/>
  </si>
  <si>
    <t>虱目魚丸</t>
    <phoneticPr fontId="22" type="noConversion"/>
  </si>
  <si>
    <t>杏鮑菇</t>
    <phoneticPr fontId="22" type="noConversion"/>
  </si>
  <si>
    <t>腐竹</t>
    <phoneticPr fontId="22" type="noConversion"/>
  </si>
  <si>
    <t>奶黃包</t>
    <phoneticPr fontId="22" type="noConversion"/>
  </si>
  <si>
    <t>燕麥</t>
    <phoneticPr fontId="22" type="noConversion"/>
  </si>
  <si>
    <t>川耳</t>
    <phoneticPr fontId="22" type="noConversion"/>
  </si>
  <si>
    <t>赤絞肉</t>
    <phoneticPr fontId="22" type="noConversion"/>
  </si>
  <si>
    <t>山東大白菜</t>
    <phoneticPr fontId="22" type="noConversion"/>
  </si>
  <si>
    <t>炸豆包</t>
    <phoneticPr fontId="22" type="noConversion"/>
  </si>
  <si>
    <t>乾香菇絲</t>
    <phoneticPr fontId="22" type="noConversion"/>
  </si>
  <si>
    <t>西谷米</t>
    <phoneticPr fontId="22" type="noConversion"/>
  </si>
  <si>
    <t>南瓜</t>
    <phoneticPr fontId="22" type="noConversion"/>
  </si>
  <si>
    <t>油丁</t>
    <phoneticPr fontId="22" type="noConversion"/>
  </si>
  <si>
    <t>玉米粒</t>
    <phoneticPr fontId="22" type="noConversion"/>
  </si>
  <si>
    <t>豆薯</t>
    <phoneticPr fontId="22" type="noConversion"/>
  </si>
  <si>
    <t>糯米</t>
    <phoneticPr fontId="22" type="noConversion"/>
  </si>
  <si>
    <t>雞腿丁</t>
    <phoneticPr fontId="22" type="noConversion"/>
  </si>
  <si>
    <t>豆干</t>
    <phoneticPr fontId="22" type="noConversion"/>
  </si>
  <si>
    <t>海帶結</t>
    <phoneticPr fontId="22" type="noConversion"/>
  </si>
  <si>
    <t>毛豆莢</t>
    <phoneticPr fontId="22" type="noConversion"/>
  </si>
  <si>
    <t>三節翅</t>
    <phoneticPr fontId="22" type="noConversion"/>
  </si>
  <si>
    <t>筍絲</t>
    <phoneticPr fontId="22" type="noConversion"/>
  </si>
  <si>
    <t>乾魷魚</t>
    <phoneticPr fontId="22" type="noConversion"/>
  </si>
  <si>
    <t>豆干片</t>
    <phoneticPr fontId="22" type="noConversion"/>
  </si>
  <si>
    <t>芹菜</t>
    <phoneticPr fontId="22" type="noConversion"/>
  </si>
  <si>
    <t>紅豆</t>
    <phoneticPr fontId="22" type="noConversion"/>
  </si>
  <si>
    <t>豬柳</t>
    <phoneticPr fontId="22" type="noConversion"/>
  </si>
  <si>
    <t>海帶絲</t>
    <phoneticPr fontId="22" type="noConversion"/>
  </si>
  <si>
    <t>乾金針</t>
    <phoneticPr fontId="22" type="noConversion"/>
  </si>
  <si>
    <t>冬粉</t>
    <phoneticPr fontId="22" type="noConversion"/>
  </si>
  <si>
    <t>香腸片</t>
    <phoneticPr fontId="22" type="noConversion"/>
  </si>
  <si>
    <t>龍骨</t>
    <phoneticPr fontId="22" type="noConversion"/>
  </si>
  <si>
    <t>鍋貼</t>
    <phoneticPr fontId="22" type="noConversion"/>
  </si>
  <si>
    <t>豆芽菜</t>
    <phoneticPr fontId="22" type="noConversion"/>
  </si>
  <si>
    <t>乾香菇</t>
    <phoneticPr fontId="22" type="noConversion"/>
  </si>
  <si>
    <t>冬瓜露</t>
    <phoneticPr fontId="22" type="noConversion"/>
  </si>
  <si>
    <t>麥克雞塊</t>
    <phoneticPr fontId="22" type="noConversion"/>
  </si>
  <si>
    <t>水果</t>
    <phoneticPr fontId="22" type="noConversion"/>
  </si>
  <si>
    <t>水果</t>
    <phoneticPr fontId="1" type="noConversion"/>
  </si>
  <si>
    <t>玉米粒</t>
    <phoneticPr fontId="22" type="noConversion"/>
  </si>
  <si>
    <t>濕香菇</t>
    <phoneticPr fontId="22" type="noConversion"/>
  </si>
  <si>
    <t>紅蘿蔔</t>
    <phoneticPr fontId="22" type="noConversion"/>
  </si>
  <si>
    <t>炒青江菜</t>
    <phoneticPr fontId="22" type="noConversion"/>
  </si>
  <si>
    <t>炒 菠 菜</t>
    <phoneticPr fontId="22" type="noConversion"/>
  </si>
  <si>
    <t>青江菜</t>
    <phoneticPr fontId="22" type="noConversion"/>
  </si>
  <si>
    <t>菠菜</t>
    <phoneticPr fontId="22" type="noConversion"/>
  </si>
  <si>
    <t>柴魚片</t>
    <phoneticPr fontId="22" type="noConversion"/>
  </si>
  <si>
    <t>監廚</t>
    <phoneticPr fontId="22" type="noConversion"/>
  </si>
  <si>
    <t>乾香菇絲</t>
    <phoneticPr fontId="22" type="noConversion"/>
  </si>
  <si>
    <t>雞丁</t>
    <phoneticPr fontId="22" type="noConversion"/>
  </si>
  <si>
    <t>菜脯炒蛋</t>
    <phoneticPr fontId="22" type="noConversion"/>
  </si>
  <si>
    <t>紅蘿蔔</t>
    <phoneticPr fontId="22" type="noConversion"/>
  </si>
  <si>
    <t>屏東縣立萬新國民中學</t>
    <phoneticPr fontId="22" type="noConversion"/>
  </si>
  <si>
    <t>屏東縣立萬新國民中學 111年12月第一週</t>
    <phoneticPr fontId="39" type="noConversion"/>
  </si>
  <si>
    <t>屏東縣立萬新國民中學 111年12月第二週</t>
    <phoneticPr fontId="39" type="noConversion"/>
  </si>
  <si>
    <t>屏東縣立萬新國民中學 111年12月第三週</t>
    <phoneticPr fontId="39" type="noConversion"/>
  </si>
  <si>
    <t>屏東縣立萬新國民中學 111年12月第四週</t>
    <phoneticPr fontId="39" type="noConversion"/>
  </si>
  <si>
    <t>屏東縣立萬新國民中學 111年12月第五週</t>
    <phoneticPr fontId="39" type="noConversion"/>
  </si>
  <si>
    <t>供應人數：370人</t>
    <phoneticPr fontId="39" type="noConversion"/>
  </si>
  <si>
    <t>蔥醬淋魚丁</t>
    <phoneticPr fontId="22" type="noConversion"/>
  </si>
  <si>
    <t>洋蔥</t>
    <phoneticPr fontId="22" type="noConversion"/>
  </si>
  <si>
    <t>粉 蒸 肉</t>
    <phoneticPr fontId="22" type="noConversion"/>
  </si>
  <si>
    <t>大白菜湯</t>
    <phoneticPr fontId="22" type="noConversion"/>
  </si>
  <si>
    <t>山東大白菜</t>
    <phoneticPr fontId="22" type="noConversion"/>
  </si>
  <si>
    <t>菜脯</t>
    <phoneticPr fontId="22" type="noConversion"/>
  </si>
  <si>
    <t>紅蘿蔔炒蛋</t>
    <phoneticPr fontId="22" type="noConversion"/>
  </si>
  <si>
    <t>三絲炒蛋</t>
    <phoneticPr fontId="22" type="noConversion"/>
  </si>
  <si>
    <t>洋芋</t>
    <phoneticPr fontId="22" type="noConversion"/>
  </si>
  <si>
    <t>洋蔥</t>
    <phoneticPr fontId="22" type="noConversion"/>
  </si>
  <si>
    <t>蔥</t>
    <phoneticPr fontId="22" type="noConversion"/>
  </si>
  <si>
    <t>紅蘿蔔</t>
    <phoneticPr fontId="22" type="noConversion"/>
  </si>
  <si>
    <t>鍋 燒 麵</t>
    <phoneticPr fontId="22" type="noConversion"/>
  </si>
  <si>
    <t>紅豆湯圓甜湯</t>
    <phoneticPr fontId="22" type="noConversion"/>
  </si>
  <si>
    <t>泰式檸檬魚丁</t>
    <phoneticPr fontId="22" type="noConversion"/>
  </si>
  <si>
    <t>小黃瓜</t>
    <phoneticPr fontId="22" type="noConversion"/>
  </si>
  <si>
    <t>蘿 蔔 湯</t>
    <phoneticPr fontId="22" type="noConversion"/>
  </si>
  <si>
    <t>湯圓</t>
    <phoneticPr fontId="22" type="noConversion"/>
  </si>
  <si>
    <t>白蘿蔔</t>
    <phoneticPr fontId="22" type="noConversion"/>
  </si>
  <si>
    <t>泡菜炒年糕</t>
    <phoneticPr fontId="22" type="noConversion"/>
  </si>
  <si>
    <t>韓式泡菜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</si>
</sst>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1" fillId="0" borderId="0" applyNumberFormat="0" applyBorder="0" applyProtection="0"/>
  </cellStyleXfs>
  <cellXfs count="262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9" fillId="0" borderId="0" xfId="192" applyFont="1">
      <alignment vertical="center"/>
    </xf>
    <xf numFmtId="0" fontId="20" fillId="0" borderId="0" xfId="192" applyAlignment="1">
      <alignment vertical="center" wrapText="1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181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40" fillId="0" borderId="0" xfId="461" applyFont="1" applyAlignment="1">
      <alignment horizontal="center" vertical="center"/>
    </xf>
    <xf numFmtId="0" fontId="37" fillId="0" borderId="0" xfId="461">
      <alignment vertical="center"/>
    </xf>
    <xf numFmtId="0" fontId="42" fillId="0" borderId="0" xfId="461" applyFont="1" applyAlignment="1">
      <alignment horizontal="center" vertical="center"/>
    </xf>
    <xf numFmtId="0" fontId="33" fillId="0" borderId="0" xfId="461" applyFont="1" applyAlignment="1">
      <alignment horizontal="left" vertical="center"/>
    </xf>
    <xf numFmtId="0" fontId="42" fillId="0" borderId="21" xfId="461" applyFont="1" applyBorder="1" applyAlignment="1">
      <alignment horizontal="center" vertical="center"/>
    </xf>
    <xf numFmtId="0" fontId="42" fillId="0" borderId="21" xfId="461" applyFont="1" applyBorder="1" applyAlignment="1">
      <alignment horizontal="center" vertical="center" shrinkToFit="1"/>
    </xf>
    <xf numFmtId="0" fontId="44" fillId="0" borderId="21" xfId="461" applyFont="1" applyBorder="1" applyAlignment="1">
      <alignment horizontal="center" vertical="center" shrinkToFit="1"/>
    </xf>
    <xf numFmtId="0" fontId="46" fillId="0" borderId="24" xfId="461" applyFont="1" applyBorder="1" applyAlignment="1">
      <alignment horizontal="center" vertical="center" shrinkToFit="1"/>
    </xf>
    <xf numFmtId="0" fontId="37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42" fillId="0" borderId="21" xfId="462" applyFont="1" applyBorder="1" applyAlignment="1" applyProtection="1">
      <alignment horizontal="center" vertical="center" shrinkToFit="1"/>
    </xf>
    <xf numFmtId="0" fontId="33" fillId="0" borderId="0" xfId="461" applyFont="1">
      <alignment vertical="center"/>
    </xf>
    <xf numFmtId="0" fontId="42" fillId="0" borderId="21" xfId="462" applyFont="1" applyBorder="1" applyAlignment="1" applyProtection="1">
      <alignment horizontal="center" vertical="center"/>
    </xf>
    <xf numFmtId="0" fontId="42" fillId="0" borderId="0" xfId="461" applyFont="1">
      <alignment vertical="center"/>
    </xf>
    <xf numFmtId="0" fontId="48" fillId="0" borderId="10" xfId="192" applyFont="1" applyBorder="1">
      <alignment vertical="center"/>
    </xf>
    <xf numFmtId="178" fontId="48" fillId="0" borderId="10" xfId="192" applyNumberFormat="1" applyFont="1" applyBorder="1">
      <alignment vertical="center"/>
    </xf>
    <xf numFmtId="0" fontId="48" fillId="0" borderId="10" xfId="192" applyFont="1" applyBorder="1" applyAlignment="1">
      <alignment horizontal="center" vertical="center"/>
    </xf>
    <xf numFmtId="0" fontId="48" fillId="0" borderId="0" xfId="192" applyFont="1">
      <alignment vertical="center"/>
    </xf>
    <xf numFmtId="180" fontId="48" fillId="0" borderId="0" xfId="192" applyNumberFormat="1" applyFont="1" applyAlignment="1">
      <alignment horizontal="left" vertical="center"/>
    </xf>
    <xf numFmtId="0" fontId="48" fillId="0" borderId="11" xfId="192" applyFont="1" applyBorder="1">
      <alignment vertical="center"/>
    </xf>
    <xf numFmtId="0" fontId="48" fillId="0" borderId="17" xfId="192" applyFont="1" applyBorder="1" applyAlignment="1">
      <alignment horizontal="center" vertical="center"/>
    </xf>
    <xf numFmtId="0" fontId="48" fillId="0" borderId="14" xfId="192" applyFont="1" applyBorder="1" applyAlignment="1">
      <alignment horizontal="center" vertical="center" wrapText="1"/>
    </xf>
    <xf numFmtId="0" fontId="48" fillId="0" borderId="14" xfId="192" applyFont="1" applyBorder="1">
      <alignment vertical="center"/>
    </xf>
    <xf numFmtId="180" fontId="48" fillId="0" borderId="14" xfId="192" applyNumberFormat="1" applyFont="1" applyBorder="1">
      <alignment vertical="center"/>
    </xf>
    <xf numFmtId="0" fontId="48" fillId="0" borderId="0" xfId="192" applyFont="1" applyAlignment="1">
      <alignment horizontal="center" vertical="center" wrapText="1"/>
    </xf>
    <xf numFmtId="0" fontId="48" fillId="0" borderId="0" xfId="192" applyFont="1" applyAlignment="1">
      <alignment horizontal="left" vertical="center"/>
    </xf>
    <xf numFmtId="0" fontId="48" fillId="0" borderId="0" xfId="192" applyFont="1" applyAlignment="1">
      <alignment horizontal="center" vertical="center"/>
    </xf>
    <xf numFmtId="0" fontId="48" fillId="0" borderId="31" xfId="192" applyFont="1" applyBorder="1">
      <alignment vertical="center"/>
    </xf>
    <xf numFmtId="0" fontId="48" fillId="0" borderId="17" xfId="192" applyFont="1" applyBorder="1">
      <alignment vertical="center"/>
    </xf>
    <xf numFmtId="0" fontId="42" fillId="0" borderId="23" xfId="461" applyFont="1" applyBorder="1" applyAlignment="1">
      <alignment horizontal="center" vertical="center" shrinkToFit="1"/>
    </xf>
    <xf numFmtId="0" fontId="48" fillId="0" borderId="14" xfId="192" applyFont="1" applyBorder="1" applyAlignment="1">
      <alignment horizontal="center" vertical="center"/>
    </xf>
    <xf numFmtId="0" fontId="41" fillId="0" borderId="0" xfId="461" applyFont="1">
      <alignment vertical="center"/>
    </xf>
    <xf numFmtId="0" fontId="42" fillId="0" borderId="32" xfId="461" applyFont="1" applyBorder="1" applyAlignment="1">
      <alignment horizontal="center" vertical="center" shrinkToFit="1"/>
    </xf>
    <xf numFmtId="0" fontId="42" fillId="0" borderId="40" xfId="461" applyFont="1" applyBorder="1" applyAlignment="1">
      <alignment horizontal="center" vertical="center" shrinkToFit="1"/>
    </xf>
    <xf numFmtId="0" fontId="48" fillId="0" borderId="15" xfId="192" applyFont="1" applyBorder="1">
      <alignment vertical="center"/>
    </xf>
    <xf numFmtId="0" fontId="48" fillId="0" borderId="39" xfId="192" applyFont="1" applyBorder="1" applyAlignment="1">
      <alignment horizontal="center" vertical="center"/>
    </xf>
    <xf numFmtId="0" fontId="42" fillId="0" borderId="43" xfId="461" applyFont="1" applyBorder="1" applyAlignment="1">
      <alignment horizontal="center" vertical="center"/>
    </xf>
    <xf numFmtId="0" fontId="42" fillId="0" borderId="46" xfId="461" applyFont="1" applyBorder="1" applyAlignment="1">
      <alignment horizontal="center" vertical="center"/>
    </xf>
    <xf numFmtId="0" fontId="46" fillId="0" borderId="0" xfId="461" applyFont="1" applyAlignment="1">
      <alignment horizontal="center" vertical="center" shrinkToFit="1"/>
    </xf>
    <xf numFmtId="0" fontId="42" fillId="0" borderId="24" xfId="462" applyFont="1" applyBorder="1" applyAlignment="1" applyProtection="1">
      <alignment horizontal="center" vertical="center" shrinkToFit="1"/>
    </xf>
    <xf numFmtId="0" fontId="42" fillId="0" borderId="24" xfId="461" applyFont="1" applyBorder="1" applyAlignment="1">
      <alignment horizontal="center" vertical="center" shrinkToFit="1"/>
    </xf>
    <xf numFmtId="0" fontId="46" fillId="0" borderId="17" xfId="461" applyFont="1" applyBorder="1" applyAlignment="1">
      <alignment horizontal="center" vertical="center" shrinkToFit="1"/>
    </xf>
    <xf numFmtId="0" fontId="46" fillId="0" borderId="38" xfId="461" applyFont="1" applyBorder="1" applyAlignment="1">
      <alignment horizontal="center" vertical="center" shrinkToFit="1"/>
    </xf>
    <xf numFmtId="0" fontId="42" fillId="0" borderId="26" xfId="461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/>
    </xf>
    <xf numFmtId="0" fontId="31" fillId="0" borderId="0" xfId="0" applyFont="1">
      <alignment vertical="center"/>
    </xf>
    <xf numFmtId="181" fontId="50" fillId="0" borderId="10" xfId="0" applyNumberFormat="1" applyFont="1" applyBorder="1" applyAlignment="1">
      <alignment horizontal="center" vertical="center"/>
    </xf>
    <xf numFmtId="182" fontId="50" fillId="0" borderId="10" xfId="0" applyNumberFormat="1" applyFont="1" applyBorder="1" applyAlignment="1">
      <alignment horizontal="center" vertical="center"/>
    </xf>
    <xf numFmtId="181" fontId="50" fillId="0" borderId="19" xfId="0" applyNumberFormat="1" applyFont="1" applyBorder="1" applyAlignment="1">
      <alignment horizontal="center" vertical="center"/>
    </xf>
    <xf numFmtId="0" fontId="43" fillId="0" borderId="25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 shrinkToFit="1"/>
    </xf>
    <xf numFmtId="0" fontId="43" fillId="0" borderId="22" xfId="461" applyFont="1" applyBorder="1" applyAlignment="1">
      <alignment horizontal="center" vertical="center" shrinkToFit="1"/>
    </xf>
    <xf numFmtId="0" fontId="43" fillId="0" borderId="21" xfId="462" applyFont="1" applyBorder="1" applyAlignment="1" applyProtection="1">
      <alignment horizontal="center" vertical="center" shrinkToFit="1"/>
    </xf>
    <xf numFmtId="0" fontId="43" fillId="0" borderId="34" xfId="462" applyFont="1" applyBorder="1" applyAlignment="1" applyProtection="1">
      <alignment horizontal="center" vertical="center" shrinkToFit="1"/>
    </xf>
    <xf numFmtId="0" fontId="43" fillId="0" borderId="22" xfId="462" applyFont="1" applyBorder="1" applyAlignment="1" applyProtection="1">
      <alignment horizontal="center" vertical="center" shrinkToFit="1"/>
    </xf>
    <xf numFmtId="0" fontId="43" fillId="0" borderId="34" xfId="461" applyFont="1" applyBorder="1" applyAlignment="1">
      <alignment horizontal="center" vertical="center" shrinkToFit="1"/>
    </xf>
    <xf numFmtId="0" fontId="43" fillId="0" borderId="23" xfId="462" applyFont="1" applyBorder="1" applyAlignment="1" applyProtection="1">
      <alignment horizontal="center" vertical="center" shrinkToFit="1"/>
    </xf>
    <xf numFmtId="0" fontId="43" fillId="0" borderId="23" xfId="461" applyFont="1" applyBorder="1" applyAlignment="1">
      <alignment horizontal="center" vertical="center" shrinkToFit="1"/>
    </xf>
    <xf numFmtId="0" fontId="47" fillId="0" borderId="10" xfId="461" applyFont="1" applyBorder="1" applyAlignment="1">
      <alignment vertical="center" textRotation="255" shrinkToFit="1"/>
    </xf>
    <xf numFmtId="0" fontId="43" fillId="0" borderId="51" xfId="461" applyFont="1" applyBorder="1" applyAlignment="1">
      <alignment horizontal="center" vertical="center" shrinkToFit="1"/>
    </xf>
    <xf numFmtId="182" fontId="50" fillId="0" borderId="10" xfId="0" applyNumberFormat="1" applyFont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182" fontId="50" fillId="0" borderId="18" xfId="0" applyNumberFormat="1" applyFont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 shrinkToFit="1"/>
    </xf>
    <xf numFmtId="182" fontId="50" fillId="0" borderId="12" xfId="0" applyNumberFormat="1" applyFont="1" applyBorder="1" applyAlignment="1">
      <alignment horizontal="center" vertical="center" shrinkToFit="1"/>
    </xf>
    <xf numFmtId="0" fontId="50" fillId="0" borderId="19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12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43" fillId="0" borderId="0" xfId="461" applyFont="1">
      <alignment vertical="center"/>
    </xf>
    <xf numFmtId="0" fontId="42" fillId="0" borderId="34" xfId="461" applyFont="1" applyBorder="1" applyAlignment="1">
      <alignment horizontal="center" vertical="center" shrinkToFit="1"/>
    </xf>
    <xf numFmtId="0" fontId="42" fillId="0" borderId="34" xfId="461" applyFont="1" applyBorder="1" applyAlignment="1">
      <alignment horizontal="center" vertical="center"/>
    </xf>
    <xf numFmtId="0" fontId="42" fillId="0" borderId="34" xfId="462" applyFont="1" applyBorder="1" applyAlignment="1" applyProtection="1">
      <alignment horizontal="center" vertical="center" shrinkToFit="1"/>
    </xf>
    <xf numFmtId="0" fontId="42" fillId="0" borderId="34" xfId="462" applyFont="1" applyBorder="1" applyAlignment="1" applyProtection="1">
      <alignment horizontal="center" vertical="center"/>
    </xf>
    <xf numFmtId="0" fontId="48" fillId="0" borderId="38" xfId="192" applyFont="1" applyBorder="1">
      <alignment vertical="center"/>
    </xf>
    <xf numFmtId="0" fontId="47" fillId="0" borderId="10" xfId="461" applyFont="1" applyBorder="1" applyAlignment="1">
      <alignment vertical="center" shrinkToFit="1"/>
    </xf>
    <xf numFmtId="0" fontId="42" fillId="0" borderId="25" xfId="461" applyFont="1" applyBorder="1" applyAlignment="1">
      <alignment horizontal="center" vertical="center" shrinkToFit="1"/>
    </xf>
    <xf numFmtId="0" fontId="43" fillId="0" borderId="30" xfId="461" applyFont="1" applyBorder="1" applyAlignment="1">
      <alignment horizontal="center" vertical="center" shrinkToFit="1"/>
    </xf>
    <xf numFmtId="0" fontId="43" fillId="0" borderId="10" xfId="461" applyFont="1" applyBorder="1" applyAlignment="1">
      <alignment horizontal="center" vertical="center" shrinkToFit="1"/>
    </xf>
    <xf numFmtId="0" fontId="47" fillId="0" borderId="25" xfId="461" applyFont="1" applyBorder="1" applyAlignment="1">
      <alignment horizontal="left" vertical="center" shrinkToFit="1"/>
    </xf>
    <xf numFmtId="0" fontId="47" fillId="0" borderId="22" xfId="461" applyFont="1" applyBorder="1" applyAlignment="1">
      <alignment horizontal="center" vertical="center" shrinkToFit="1"/>
    </xf>
    <xf numFmtId="0" fontId="52" fillId="0" borderId="38" xfId="461" applyFont="1" applyBorder="1" applyAlignment="1">
      <alignment horizontal="center" vertical="center" shrinkToFit="1"/>
    </xf>
    <xf numFmtId="0" fontId="47" fillId="0" borderId="21" xfId="461" applyFont="1" applyBorder="1" applyAlignment="1">
      <alignment horizontal="left" vertical="center" shrinkToFit="1"/>
    </xf>
    <xf numFmtId="0" fontId="47" fillId="0" borderId="22" xfId="461" applyFont="1" applyBorder="1" applyAlignment="1">
      <alignment horizontal="left" vertical="center" shrinkToFit="1"/>
    </xf>
    <xf numFmtId="0" fontId="47" fillId="0" borderId="21" xfId="461" applyFont="1" applyBorder="1" applyAlignment="1">
      <alignment horizontal="center" vertical="center" shrinkToFit="1"/>
    </xf>
    <xf numFmtId="0" fontId="47" fillId="0" borderId="51" xfId="461" applyFont="1" applyBorder="1" applyAlignment="1">
      <alignment horizontal="center" vertical="center" shrinkToFit="1"/>
    </xf>
    <xf numFmtId="0" fontId="47" fillId="0" borderId="34" xfId="461" applyFont="1" applyBorder="1" applyAlignment="1">
      <alignment horizontal="center" vertical="center" shrinkToFit="1"/>
    </xf>
    <xf numFmtId="0" fontId="53" fillId="0" borderId="33" xfId="192" applyFont="1" applyBorder="1">
      <alignment vertical="center"/>
    </xf>
    <xf numFmtId="0" fontId="53" fillId="0" borderId="10" xfId="192" applyFont="1" applyBorder="1">
      <alignment vertical="center"/>
    </xf>
    <xf numFmtId="178" fontId="53" fillId="0" borderId="10" xfId="192" applyNumberFormat="1" applyFont="1" applyBorder="1">
      <alignment vertical="center"/>
    </xf>
    <xf numFmtId="0" fontId="53" fillId="0" borderId="10" xfId="192" applyFont="1" applyBorder="1" applyAlignment="1">
      <alignment horizontal="center" vertical="center"/>
    </xf>
    <xf numFmtId="0" fontId="53" fillId="0" borderId="38" xfId="192" applyFont="1" applyBorder="1" applyAlignment="1">
      <alignment horizontal="center" vertical="center"/>
    </xf>
    <xf numFmtId="0" fontId="53" fillId="0" borderId="11" xfId="192" applyFont="1" applyBorder="1">
      <alignment vertical="center"/>
    </xf>
    <xf numFmtId="0" fontId="53" fillId="0" borderId="17" xfId="192" applyFont="1" applyBorder="1" applyAlignment="1">
      <alignment horizontal="center" vertical="center"/>
    </xf>
    <xf numFmtId="179" fontId="53" fillId="0" borderId="10" xfId="192" applyNumberFormat="1" applyFont="1" applyBorder="1">
      <alignment vertical="center"/>
    </xf>
    <xf numFmtId="180" fontId="48" fillId="0" borderId="38" xfId="192" applyNumberFormat="1" applyFont="1" applyBorder="1" applyAlignment="1">
      <alignment horizontal="center" vertical="center"/>
    </xf>
    <xf numFmtId="178" fontId="48" fillId="0" borderId="38" xfId="192" applyNumberFormat="1" applyFont="1" applyBorder="1" applyAlignment="1">
      <alignment horizontal="center" vertical="center"/>
    </xf>
    <xf numFmtId="0" fontId="48" fillId="0" borderId="15" xfId="192" applyFont="1" applyBorder="1" applyAlignment="1">
      <alignment horizontal="center" vertical="center"/>
    </xf>
    <xf numFmtId="0" fontId="33" fillId="0" borderId="0" xfId="461" applyFont="1" applyAlignment="1">
      <alignment horizontal="center" vertical="center"/>
    </xf>
    <xf numFmtId="0" fontId="47" fillId="0" borderId="10" xfId="461" applyFont="1" applyBorder="1" applyAlignment="1">
      <alignment horizontal="center" vertical="center" shrinkToFit="1"/>
    </xf>
    <xf numFmtId="180" fontId="48" fillId="0" borderId="10" xfId="192" applyNumberFormat="1" applyFont="1" applyBorder="1" applyAlignment="1">
      <alignment horizontal="center" vertical="center"/>
    </xf>
    <xf numFmtId="178" fontId="48" fillId="0" borderId="10" xfId="192" applyNumberFormat="1" applyFont="1" applyBorder="1" applyAlignment="1">
      <alignment horizontal="center" vertical="center"/>
    </xf>
    <xf numFmtId="0" fontId="48" fillId="0" borderId="11" xfId="192" applyFont="1" applyBorder="1" applyAlignment="1">
      <alignment horizontal="center" vertical="center"/>
    </xf>
    <xf numFmtId="0" fontId="42" fillId="0" borderId="42" xfId="461" applyFont="1" applyBorder="1" applyAlignment="1">
      <alignment horizontal="center" vertical="center" shrinkToFit="1"/>
    </xf>
    <xf numFmtId="181" fontId="50" fillId="0" borderId="12" xfId="0" applyNumberFormat="1" applyFont="1" applyBorder="1" applyAlignment="1">
      <alignment horizontal="center" vertical="center"/>
    </xf>
    <xf numFmtId="181" fontId="50" fillId="0" borderId="18" xfId="0" applyNumberFormat="1" applyFont="1" applyBorder="1" applyAlignment="1">
      <alignment horizontal="center" vertical="center"/>
    </xf>
    <xf numFmtId="182" fontId="50" fillId="0" borderId="19" xfId="0" applyNumberFormat="1" applyFont="1" applyBorder="1" applyAlignment="1">
      <alignment horizontal="center" vertical="center" shrinkToFit="1"/>
    </xf>
    <xf numFmtId="0" fontId="42" fillId="0" borderId="0" xfId="461" applyFont="1" applyAlignment="1">
      <alignment horizontal="center" vertical="center" shrinkToFit="1"/>
    </xf>
    <xf numFmtId="0" fontId="44" fillId="0" borderId="0" xfId="461" applyFont="1" applyAlignment="1">
      <alignment horizontal="center" vertical="center" shrinkToFit="1"/>
    </xf>
    <xf numFmtId="0" fontId="43" fillId="0" borderId="0" xfId="461" applyFont="1" applyAlignment="1">
      <alignment horizontal="center" vertical="center" shrinkToFit="1"/>
    </xf>
    <xf numFmtId="178" fontId="42" fillId="0" borderId="0" xfId="461" applyNumberFormat="1" applyFont="1" applyAlignment="1">
      <alignment horizontal="center" vertical="center"/>
    </xf>
    <xf numFmtId="0" fontId="51" fillId="0" borderId="0" xfId="192" applyFont="1">
      <alignment vertical="center"/>
    </xf>
    <xf numFmtId="178" fontId="51" fillId="0" borderId="0" xfId="192" applyNumberFormat="1" applyFont="1" applyAlignment="1">
      <alignment horizontal="right" vertical="center"/>
    </xf>
    <xf numFmtId="0" fontId="45" fillId="0" borderId="0" xfId="461" applyFont="1" applyAlignment="1">
      <alignment horizontal="center" vertical="center" shrinkToFit="1"/>
    </xf>
    <xf numFmtId="0" fontId="43" fillId="0" borderId="0" xfId="462" applyFont="1" applyBorder="1" applyAlignment="1" applyProtection="1">
      <alignment horizontal="center" vertical="center" shrinkToFit="1"/>
    </xf>
    <xf numFmtId="0" fontId="42" fillId="0" borderId="0" xfId="462" applyFont="1" applyBorder="1" applyAlignment="1" applyProtection="1">
      <alignment horizontal="center" vertical="center" shrinkToFit="1"/>
    </xf>
    <xf numFmtId="0" fontId="53" fillId="0" borderId="0" xfId="192" applyFont="1">
      <alignment vertical="center"/>
    </xf>
    <xf numFmtId="0" fontId="53" fillId="0" borderId="0" xfId="192" applyFont="1" applyAlignment="1">
      <alignment horizontal="center" vertical="center"/>
    </xf>
    <xf numFmtId="179" fontId="53" fillId="0" borderId="0" xfId="192" applyNumberFormat="1" applyFont="1">
      <alignment vertical="center"/>
    </xf>
    <xf numFmtId="180" fontId="48" fillId="0" borderId="0" xfId="192" applyNumberFormat="1" applyFont="1" applyAlignment="1">
      <alignment horizontal="center" vertical="center"/>
    </xf>
    <xf numFmtId="178" fontId="48" fillId="0" borderId="0" xfId="192" applyNumberFormat="1" applyFont="1" applyAlignment="1">
      <alignment horizontal="center" vertical="center"/>
    </xf>
    <xf numFmtId="180" fontId="48" fillId="0" borderId="0" xfId="192" applyNumberFormat="1" applyFont="1">
      <alignment vertical="center"/>
    </xf>
    <xf numFmtId="0" fontId="42" fillId="0" borderId="63" xfId="461" applyFont="1" applyBorder="1" applyAlignment="1">
      <alignment horizontal="center" vertical="center" shrinkToFit="1"/>
    </xf>
    <xf numFmtId="0" fontId="46" fillId="0" borderId="64" xfId="461" applyFont="1" applyBorder="1" applyAlignment="1">
      <alignment horizontal="center" vertical="center" shrinkToFit="1"/>
    </xf>
    <xf numFmtId="0" fontId="46" fillId="0" borderId="65" xfId="461" applyFont="1" applyBorder="1" applyAlignment="1">
      <alignment horizontal="center" vertical="center" shrinkToFit="1"/>
    </xf>
    <xf numFmtId="0" fontId="46" fillId="0" borderId="67" xfId="461" applyFont="1" applyBorder="1" applyAlignment="1">
      <alignment horizontal="center" vertical="center" shrinkToFit="1"/>
    </xf>
    <xf numFmtId="0" fontId="42" fillId="0" borderId="67" xfId="461" applyFont="1" applyBorder="1" applyAlignment="1">
      <alignment horizontal="center" vertical="center" shrinkToFit="1"/>
    </xf>
    <xf numFmtId="181" fontId="50" fillId="0" borderId="72" xfId="0" applyNumberFormat="1" applyFont="1" applyBorder="1" applyAlignment="1">
      <alignment horizontal="center" vertical="center"/>
    </xf>
    <xf numFmtId="182" fontId="50" fillId="0" borderId="72" xfId="0" applyNumberFormat="1" applyFont="1" applyBorder="1" applyAlignment="1">
      <alignment horizontal="center" vertical="center"/>
    </xf>
    <xf numFmtId="0" fontId="50" fillId="0" borderId="72" xfId="0" applyFont="1" applyBorder="1" applyAlignment="1">
      <alignment horizontal="center" vertical="center"/>
    </xf>
    <xf numFmtId="0" fontId="46" fillId="0" borderId="68" xfId="461" applyFont="1" applyBorder="1" applyAlignment="1">
      <alignment horizontal="center" vertical="center" shrinkToFit="1"/>
    </xf>
    <xf numFmtId="0" fontId="43" fillId="0" borderId="63" xfId="461" applyFont="1" applyBorder="1" applyAlignment="1">
      <alignment horizontal="center" vertical="center" shrinkToFit="1"/>
    </xf>
    <xf numFmtId="0" fontId="53" fillId="0" borderId="68" xfId="192" applyFont="1" applyBorder="1" applyAlignment="1">
      <alignment horizontal="center" vertical="center"/>
    </xf>
    <xf numFmtId="180" fontId="48" fillId="0" borderId="68" xfId="192" applyNumberFormat="1" applyFont="1" applyBorder="1" applyAlignment="1">
      <alignment horizontal="center" vertical="center"/>
    </xf>
    <xf numFmtId="178" fontId="48" fillId="0" borderId="68" xfId="192" applyNumberFormat="1" applyFont="1" applyBorder="1" applyAlignment="1">
      <alignment horizontal="center" vertical="center"/>
    </xf>
    <xf numFmtId="178" fontId="43" fillId="0" borderId="0" xfId="461" applyNumberFormat="1" applyFont="1" applyAlignment="1">
      <alignment horizontal="center" vertical="center" shrinkToFit="1"/>
    </xf>
    <xf numFmtId="178" fontId="53" fillId="0" borderId="0" xfId="192" applyNumberFormat="1" applyFont="1">
      <alignment vertical="center"/>
    </xf>
    <xf numFmtId="0" fontId="42" fillId="0" borderId="16" xfId="461" applyFont="1" applyBorder="1" applyAlignment="1">
      <alignment horizontal="center" vertical="center" shrinkToFit="1"/>
    </xf>
    <xf numFmtId="0" fontId="53" fillId="0" borderId="16" xfId="192" applyFont="1" applyBorder="1">
      <alignment vertical="center"/>
    </xf>
    <xf numFmtId="0" fontId="48" fillId="0" borderId="16" xfId="192" applyFont="1" applyBorder="1" applyAlignment="1">
      <alignment horizontal="center" vertical="center"/>
    </xf>
    <xf numFmtId="0" fontId="50" fillId="0" borderId="68" xfId="0" applyFont="1" applyBorder="1" applyAlignment="1">
      <alignment horizontal="center" vertical="center" shrinkToFit="1"/>
    </xf>
    <xf numFmtId="0" fontId="53" fillId="0" borderId="10" xfId="192" applyFont="1" applyBorder="1" applyAlignment="1">
      <alignment horizontal="left" vertical="center"/>
    </xf>
    <xf numFmtId="0" fontId="43" fillId="0" borderId="73" xfId="461" applyFont="1" applyBorder="1" applyAlignment="1">
      <alignment horizontal="center" vertical="center" shrinkToFit="1"/>
    </xf>
    <xf numFmtId="0" fontId="42" fillId="0" borderId="23" xfId="461" applyFont="1" applyBorder="1" applyAlignment="1">
      <alignment horizontal="center" vertical="center"/>
    </xf>
    <xf numFmtId="0" fontId="42" fillId="0" borderId="23" xfId="462" applyFont="1" applyBorder="1" applyAlignment="1" applyProtection="1">
      <alignment horizontal="center" vertical="center" shrinkToFit="1"/>
    </xf>
    <xf numFmtId="0" fontId="44" fillId="0" borderId="25" xfId="461" applyFont="1" applyBorder="1" applyAlignment="1">
      <alignment horizontal="center" vertical="center" shrinkToFit="1"/>
    </xf>
    <xf numFmtId="0" fontId="33" fillId="0" borderId="10" xfId="461" applyFont="1" applyBorder="1">
      <alignment vertical="center"/>
    </xf>
    <xf numFmtId="0" fontId="43" fillId="0" borderId="21" xfId="461" applyFont="1" applyBorder="1" applyAlignment="1">
      <alignment horizontal="center" vertical="center"/>
    </xf>
    <xf numFmtId="0" fontId="43" fillId="0" borderId="21" xfId="461" applyFont="1" applyBorder="1" applyAlignment="1">
      <alignment horizontal="center"/>
    </xf>
    <xf numFmtId="0" fontId="43" fillId="0" borderId="25" xfId="461" applyFont="1" applyBorder="1" applyAlignment="1">
      <alignment horizontal="center"/>
    </xf>
    <xf numFmtId="0" fontId="42" fillId="0" borderId="26" xfId="461" applyFont="1" applyBorder="1" applyAlignment="1">
      <alignment horizontal="center" vertical="center"/>
    </xf>
    <xf numFmtId="0" fontId="42" fillId="0" borderId="37" xfId="461" applyFont="1" applyBorder="1" applyAlignment="1">
      <alignment horizontal="center" vertical="center" shrinkToFit="1"/>
    </xf>
    <xf numFmtId="0" fontId="46" fillId="0" borderId="74" xfId="461" applyFont="1" applyBorder="1" applyAlignment="1">
      <alignment horizontal="center" vertical="center" shrinkToFit="1"/>
    </xf>
    <xf numFmtId="0" fontId="42" fillId="0" borderId="75" xfId="461" applyFont="1" applyBorder="1" applyAlignment="1">
      <alignment horizontal="center" vertical="center" shrinkToFit="1"/>
    </xf>
    <xf numFmtId="0" fontId="42" fillId="0" borderId="75" xfId="461" applyFont="1" applyBorder="1" applyAlignment="1">
      <alignment horizontal="center" vertical="center"/>
    </xf>
    <xf numFmtId="0" fontId="42" fillId="0" borderId="75" xfId="462" applyFont="1" applyBorder="1" applyAlignment="1" applyProtection="1">
      <alignment horizontal="center" vertical="center" shrinkToFit="1"/>
    </xf>
    <xf numFmtId="0" fontId="42" fillId="0" borderId="75" xfId="462" applyFont="1" applyBorder="1" applyAlignment="1" applyProtection="1">
      <alignment horizontal="center" vertical="center"/>
    </xf>
    <xf numFmtId="0" fontId="42" fillId="0" borderId="76" xfId="461" applyFont="1" applyBorder="1" applyAlignment="1">
      <alignment horizontal="center" vertical="center" shrinkToFit="1"/>
    </xf>
    <xf numFmtId="0" fontId="47" fillId="0" borderId="77" xfId="461" applyFont="1" applyBorder="1" applyAlignment="1">
      <alignment horizontal="left" vertical="center" shrinkToFit="1"/>
    </xf>
    <xf numFmtId="0" fontId="43" fillId="0" borderId="78" xfId="461" applyFont="1" applyBorder="1" applyAlignment="1">
      <alignment horizontal="center" vertical="center" shrinkToFit="1"/>
    </xf>
    <xf numFmtId="0" fontId="43" fillId="0" borderId="20" xfId="461" applyFont="1" applyBorder="1" applyAlignment="1">
      <alignment horizontal="center" vertical="center" shrinkToFit="1"/>
    </xf>
    <xf numFmtId="0" fontId="42" fillId="0" borderId="78" xfId="461" applyFont="1" applyBorder="1" applyAlignment="1">
      <alignment horizontal="center" vertical="center" shrinkToFit="1"/>
    </xf>
    <xf numFmtId="0" fontId="42" fillId="0" borderId="23" xfId="462" applyFont="1" applyBorder="1" applyAlignment="1" applyProtection="1">
      <alignment horizontal="center" vertical="center"/>
    </xf>
    <xf numFmtId="0" fontId="53" fillId="0" borderId="68" xfId="192" applyFont="1" applyBorder="1">
      <alignment vertical="center"/>
    </xf>
    <xf numFmtId="0" fontId="53" fillId="0" borderId="11" xfId="192" applyFont="1" applyBorder="1" applyAlignment="1">
      <alignment horizontal="center" vertical="center"/>
    </xf>
    <xf numFmtId="0" fontId="54" fillId="0" borderId="10" xfId="461" applyFont="1" applyBorder="1" applyAlignment="1">
      <alignment horizontal="center" vertical="center"/>
    </xf>
    <xf numFmtId="0" fontId="48" fillId="0" borderId="68" xfId="192" applyFont="1" applyBorder="1" applyAlignment="1">
      <alignment horizontal="center" vertical="center" wrapText="1"/>
    </xf>
    <xf numFmtId="0" fontId="43" fillId="0" borderId="40" xfId="461" applyFont="1" applyBorder="1" applyAlignment="1">
      <alignment horizontal="center" vertical="center" shrinkToFit="1"/>
    </xf>
    <xf numFmtId="178" fontId="47" fillId="0" borderId="10" xfId="461" applyNumberFormat="1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181" fontId="49" fillId="0" borderId="0" xfId="0" applyNumberFormat="1" applyFont="1" applyAlignment="1">
      <alignment horizontal="left" vertical="center" wrapText="1"/>
    </xf>
    <xf numFmtId="181" fontId="35" fillId="0" borderId="0" xfId="0" applyNumberFormat="1" applyFont="1" applyAlignment="1">
      <alignment horizontal="left" vertical="center" wrapText="1"/>
    </xf>
    <xf numFmtId="0" fontId="48" fillId="0" borderId="0" xfId="192" applyFont="1" applyAlignment="1">
      <alignment horizontal="left" vertical="center"/>
    </xf>
    <xf numFmtId="0" fontId="48" fillId="0" borderId="17" xfId="192" applyFont="1" applyBorder="1" applyAlignment="1">
      <alignment horizontal="left" vertical="center"/>
    </xf>
    <xf numFmtId="0" fontId="48" fillId="0" borderId="14" xfId="192" applyFont="1" applyBorder="1" applyAlignment="1">
      <alignment horizontal="left" vertical="center"/>
    </xf>
    <xf numFmtId="0" fontId="48" fillId="0" borderId="11" xfId="192" applyFont="1" applyBorder="1" applyAlignment="1">
      <alignment horizontal="left" vertical="center"/>
    </xf>
    <xf numFmtId="0" fontId="48" fillId="0" borderId="39" xfId="192" applyFont="1" applyBorder="1" applyAlignment="1">
      <alignment horizontal="left" vertical="center"/>
    </xf>
    <xf numFmtId="0" fontId="48" fillId="0" borderId="16" xfId="192" applyFont="1" applyBorder="1" applyAlignment="1">
      <alignment horizontal="left" vertical="center"/>
    </xf>
    <xf numFmtId="0" fontId="43" fillId="0" borderId="62" xfId="461" applyFont="1" applyBorder="1" applyAlignment="1">
      <alignment horizontal="center" vertical="center" textRotation="255" shrinkToFit="1"/>
    </xf>
    <xf numFmtId="0" fontId="43" fillId="0" borderId="60" xfId="461" applyFont="1" applyBorder="1" applyAlignment="1">
      <alignment horizontal="center" vertical="center" textRotation="255" shrinkToFit="1"/>
    </xf>
    <xf numFmtId="0" fontId="43" fillId="0" borderId="61" xfId="461" applyFont="1" applyBorder="1" applyAlignment="1">
      <alignment horizontal="center" vertical="center" textRotation="255" shrinkToFit="1"/>
    </xf>
    <xf numFmtId="0" fontId="43" fillId="0" borderId="49" xfId="461" applyFont="1" applyBorder="1" applyAlignment="1">
      <alignment horizontal="center" vertical="center" textRotation="255" shrinkToFit="1"/>
    </xf>
    <xf numFmtId="0" fontId="43" fillId="0" borderId="13" xfId="461" applyFont="1" applyBorder="1" applyAlignment="1">
      <alignment horizontal="center" vertical="center" textRotation="255" shrinkToFit="1"/>
    </xf>
    <xf numFmtId="0" fontId="43" fillId="0" borderId="50" xfId="461" applyFont="1" applyBorder="1" applyAlignment="1">
      <alignment horizontal="center" vertical="center" textRotation="255" shrinkToFit="1"/>
    </xf>
    <xf numFmtId="0" fontId="48" fillId="0" borderId="17" xfId="192" applyFont="1" applyBorder="1" applyAlignment="1">
      <alignment horizontal="center" vertical="center" textRotation="255"/>
    </xf>
    <xf numFmtId="0" fontId="43" fillId="0" borderId="0" xfId="461" applyFont="1" applyAlignment="1">
      <alignment horizontal="center" vertical="center" textRotation="255" shrinkToFit="1"/>
    </xf>
    <xf numFmtId="0" fontId="42" fillId="0" borderId="47" xfId="461" applyFont="1" applyBorder="1" applyAlignment="1">
      <alignment horizontal="center" vertical="center" textRotation="255"/>
    </xf>
    <xf numFmtId="0" fontId="42" fillId="0" borderId="16" xfId="461" applyFont="1" applyBorder="1" applyAlignment="1">
      <alignment horizontal="center" vertical="center" textRotation="255"/>
    </xf>
    <xf numFmtId="0" fontId="42" fillId="0" borderId="48" xfId="461" applyFont="1" applyBorder="1" applyAlignment="1">
      <alignment horizontal="center" vertical="center" textRotation="255"/>
    </xf>
    <xf numFmtId="0" fontId="43" fillId="0" borderId="12" xfId="461" applyFont="1" applyBorder="1" applyAlignment="1">
      <alignment horizontal="center" vertical="center" textRotation="255" shrinkToFit="1"/>
    </xf>
    <xf numFmtId="0" fontId="43" fillId="0" borderId="53" xfId="461" applyFont="1" applyBorder="1" applyAlignment="1">
      <alignment horizontal="center" vertical="center" textRotation="255" shrinkToFit="1"/>
    </xf>
    <xf numFmtId="0" fontId="43" fillId="0" borderId="54" xfId="461" applyFont="1" applyBorder="1" applyAlignment="1">
      <alignment horizontal="center" vertical="center" textRotation="255" shrinkToFit="1"/>
    </xf>
    <xf numFmtId="0" fontId="43" fillId="0" borderId="56" xfId="461" applyFont="1" applyBorder="1" applyAlignment="1">
      <alignment horizontal="center" vertical="center" textRotation="255" shrinkToFit="1"/>
    </xf>
    <xf numFmtId="0" fontId="43" fillId="0" borderId="55" xfId="461" applyFont="1" applyBorder="1" applyAlignment="1">
      <alignment horizontal="center" vertical="center" textRotation="255" shrinkToFit="1"/>
    </xf>
    <xf numFmtId="0" fontId="43" fillId="0" borderId="16" xfId="461" applyFont="1" applyBorder="1" applyAlignment="1">
      <alignment horizontal="center" vertical="center" textRotation="255" shrinkToFit="1"/>
    </xf>
    <xf numFmtId="0" fontId="43" fillId="0" borderId="47" xfId="461" applyFont="1" applyBorder="1" applyAlignment="1">
      <alignment horizontal="center" vertical="center" textRotation="255"/>
    </xf>
    <xf numFmtId="0" fontId="43" fillId="0" borderId="59" xfId="461" applyFont="1" applyBorder="1" applyAlignment="1">
      <alignment horizontal="center" vertical="center" textRotation="255" shrinkToFit="1"/>
    </xf>
    <xf numFmtId="0" fontId="38" fillId="0" borderId="0" xfId="461" applyFont="1" applyAlignment="1">
      <alignment horizontal="center" vertical="center"/>
    </xf>
    <xf numFmtId="0" fontId="40" fillId="0" borderId="0" xfId="461" applyFont="1" applyAlignment="1">
      <alignment horizontal="center" vertical="center"/>
    </xf>
    <xf numFmtId="0" fontId="42" fillId="0" borderId="0" xfId="461" applyFont="1" applyAlignment="1">
      <alignment horizontal="left" vertical="center"/>
    </xf>
    <xf numFmtId="183" fontId="43" fillId="0" borderId="43" xfId="461" applyNumberFormat="1" applyFont="1" applyBorder="1" applyAlignment="1">
      <alignment horizontal="center" vertical="center"/>
    </xf>
    <xf numFmtId="183" fontId="43" fillId="0" borderId="44" xfId="461" applyNumberFormat="1" applyFont="1" applyBorder="1" applyAlignment="1">
      <alignment horizontal="center" vertical="center"/>
    </xf>
    <xf numFmtId="177" fontId="43" fillId="0" borderId="44" xfId="461" applyNumberFormat="1" applyFont="1" applyBorder="1" applyAlignment="1">
      <alignment horizontal="center" vertical="center"/>
    </xf>
    <xf numFmtId="177" fontId="43" fillId="0" borderId="58" xfId="461" applyNumberFormat="1" applyFont="1" applyBorder="1" applyAlignment="1">
      <alignment horizontal="center" vertical="center"/>
    </xf>
    <xf numFmtId="183" fontId="43" fillId="0" borderId="45" xfId="461" applyNumberFormat="1" applyFont="1" applyBorder="1" applyAlignment="1">
      <alignment horizontal="center" vertical="center"/>
    </xf>
    <xf numFmtId="177" fontId="43" fillId="0" borderId="14" xfId="461" applyNumberFormat="1" applyFont="1" applyBorder="1" applyAlignment="1">
      <alignment horizontal="center" vertical="center"/>
    </xf>
    <xf numFmtId="183" fontId="43" fillId="0" borderId="16" xfId="461" applyNumberFormat="1" applyFont="1" applyBorder="1" applyAlignment="1">
      <alignment horizontal="center" vertical="center"/>
    </xf>
    <xf numFmtId="183" fontId="43" fillId="0" borderId="0" xfId="461" applyNumberFormat="1" applyFont="1" applyAlignment="1">
      <alignment horizontal="center" vertical="center"/>
    </xf>
    <xf numFmtId="177" fontId="43" fillId="0" borderId="0" xfId="461" applyNumberFormat="1" applyFont="1" applyAlignment="1">
      <alignment horizontal="center" vertical="center"/>
    </xf>
    <xf numFmtId="177" fontId="43" fillId="0" borderId="15" xfId="461" applyNumberFormat="1" applyFont="1" applyBorder="1" applyAlignment="1">
      <alignment horizontal="center" vertical="center"/>
    </xf>
    <xf numFmtId="177" fontId="43" fillId="0" borderId="11" xfId="461" applyNumberFormat="1" applyFont="1" applyBorder="1" applyAlignment="1">
      <alignment horizontal="center" vertical="center"/>
    </xf>
    <xf numFmtId="0" fontId="47" fillId="0" borderId="11" xfId="461" applyFont="1" applyBorder="1" applyAlignment="1">
      <alignment horizontal="center" vertical="center" textRotation="255" shrinkToFit="1"/>
    </xf>
    <xf numFmtId="0" fontId="47" fillId="0" borderId="28" xfId="461" applyFont="1" applyBorder="1" applyAlignment="1">
      <alignment horizontal="center" vertical="center" textRotation="255" shrinkToFit="1"/>
    </xf>
    <xf numFmtId="0" fontId="47" fillId="0" borderId="29" xfId="461" applyFont="1" applyBorder="1" applyAlignment="1">
      <alignment horizontal="center" vertical="center" textRotation="255" shrinkToFit="1"/>
    </xf>
    <xf numFmtId="0" fontId="47" fillId="0" borderId="30" xfId="461" applyFont="1" applyBorder="1" applyAlignment="1">
      <alignment horizontal="center" vertical="center" textRotation="255" shrinkToFit="1"/>
    </xf>
    <xf numFmtId="0" fontId="47" fillId="0" borderId="49" xfId="461" applyFont="1" applyBorder="1" applyAlignment="1">
      <alignment horizontal="center" vertical="center" textRotation="255" shrinkToFit="1"/>
    </xf>
    <xf numFmtId="0" fontId="47" fillId="0" borderId="13" xfId="461" applyFont="1" applyBorder="1" applyAlignment="1">
      <alignment horizontal="center" vertical="center" textRotation="255" shrinkToFit="1"/>
    </xf>
    <xf numFmtId="0" fontId="47" fillId="0" borderId="50" xfId="461" applyFont="1" applyBorder="1" applyAlignment="1">
      <alignment horizontal="center" vertical="center" textRotation="255" shrinkToFit="1"/>
    </xf>
    <xf numFmtId="0" fontId="47" fillId="0" borderId="37" xfId="461" applyFont="1" applyBorder="1" applyAlignment="1">
      <alignment horizontal="center" vertical="center" textRotation="255" shrinkToFit="1"/>
    </xf>
    <xf numFmtId="0" fontId="47" fillId="0" borderId="35" xfId="461" applyFont="1" applyBorder="1" applyAlignment="1">
      <alignment horizontal="center" vertical="center" textRotation="255" shrinkToFit="1"/>
    </xf>
    <xf numFmtId="0" fontId="47" fillId="0" borderId="36" xfId="461" applyFont="1" applyBorder="1" applyAlignment="1">
      <alignment horizontal="center" vertical="center" textRotation="255" shrinkToFit="1"/>
    </xf>
    <xf numFmtId="0" fontId="47" fillId="0" borderId="42" xfId="461" applyFont="1" applyBorder="1" applyAlignment="1">
      <alignment horizontal="center" vertical="center" textRotation="255" shrinkToFit="1"/>
    </xf>
    <xf numFmtId="0" fontId="47" fillId="0" borderId="41" xfId="461" applyFont="1" applyBorder="1" applyAlignment="1">
      <alignment horizontal="center" vertical="center" textRotation="255" shrinkToFit="1"/>
    </xf>
    <xf numFmtId="0" fontId="47" fillId="0" borderId="52" xfId="461" applyFont="1" applyBorder="1" applyAlignment="1">
      <alignment horizontal="center" vertical="center" textRotation="255" shrinkToFit="1"/>
    </xf>
    <xf numFmtId="0" fontId="47" fillId="0" borderId="69" xfId="461" applyFont="1" applyBorder="1" applyAlignment="1">
      <alignment horizontal="center" vertical="center" textRotation="255" shrinkToFit="1"/>
    </xf>
    <xf numFmtId="0" fontId="47" fillId="0" borderId="62" xfId="461" applyFont="1" applyBorder="1" applyAlignment="1">
      <alignment horizontal="center" vertical="center" textRotation="255" shrinkToFit="1"/>
    </xf>
    <xf numFmtId="0" fontId="47" fillId="0" borderId="60" xfId="461" applyFont="1" applyBorder="1" applyAlignment="1">
      <alignment horizontal="center" vertical="center" textRotation="255" shrinkToFit="1"/>
    </xf>
    <xf numFmtId="0" fontId="47" fillId="0" borderId="61" xfId="461" applyFont="1" applyBorder="1" applyAlignment="1">
      <alignment horizontal="center" vertical="center" textRotation="255" shrinkToFit="1"/>
    </xf>
    <xf numFmtId="0" fontId="47" fillId="0" borderId="27" xfId="461" applyFont="1" applyBorder="1" applyAlignment="1">
      <alignment horizontal="center" vertical="center" textRotation="255" shrinkToFit="1"/>
    </xf>
    <xf numFmtId="0" fontId="47" fillId="0" borderId="0" xfId="461" applyFont="1" applyAlignment="1">
      <alignment horizontal="center" vertical="center" textRotation="255" shrinkToFit="1"/>
    </xf>
    <xf numFmtId="0" fontId="47" fillId="0" borderId="20" xfId="461" applyFont="1" applyBorder="1" applyAlignment="1">
      <alignment horizontal="center" vertical="center" textRotation="255" shrinkToFit="1"/>
    </xf>
    <xf numFmtId="0" fontId="47" fillId="0" borderId="12" xfId="461" applyFont="1" applyBorder="1" applyAlignment="1">
      <alignment horizontal="center" vertical="center" textRotation="255" shrinkToFit="1"/>
    </xf>
    <xf numFmtId="0" fontId="43" fillId="0" borderId="37" xfId="461" applyFont="1" applyBorder="1" applyAlignment="1">
      <alignment horizontal="center" vertical="center" textRotation="255" shrinkToFit="1"/>
    </xf>
    <xf numFmtId="0" fontId="43" fillId="0" borderId="35" xfId="461" applyFont="1" applyBorder="1" applyAlignment="1">
      <alignment horizontal="center" vertical="center" textRotation="255" shrinkToFit="1"/>
    </xf>
    <xf numFmtId="0" fontId="43" fillId="0" borderId="36" xfId="461" applyFont="1" applyBorder="1" applyAlignment="1">
      <alignment horizontal="center" vertical="center" textRotation="255" shrinkToFit="1"/>
    </xf>
    <xf numFmtId="0" fontId="43" fillId="0" borderId="28" xfId="461" applyFont="1" applyBorder="1" applyAlignment="1">
      <alignment horizontal="center" vertical="center" textRotation="255" shrinkToFit="1"/>
    </xf>
    <xf numFmtId="0" fontId="43" fillId="0" borderId="29" xfId="461" applyFont="1" applyBorder="1" applyAlignment="1">
      <alignment horizontal="center" vertical="center" textRotation="255" shrinkToFit="1"/>
    </xf>
    <xf numFmtId="0" fontId="43" fillId="0" borderId="30" xfId="461" applyFont="1" applyBorder="1" applyAlignment="1">
      <alignment horizontal="center" vertical="center" textRotation="255" shrinkToFit="1"/>
    </xf>
    <xf numFmtId="0" fontId="43" fillId="0" borderId="27" xfId="461" applyFont="1" applyBorder="1" applyAlignment="1">
      <alignment horizontal="center" vertical="center" textRotation="255" shrinkToFit="1"/>
    </xf>
    <xf numFmtId="0" fontId="43" fillId="0" borderId="20" xfId="461" applyFont="1" applyBorder="1" applyAlignment="1">
      <alignment horizontal="center" vertical="center" textRotation="255" shrinkToFit="1"/>
    </xf>
    <xf numFmtId="0" fontId="43" fillId="0" borderId="66" xfId="461" applyFont="1" applyBorder="1" applyAlignment="1">
      <alignment horizontal="center" vertical="center" textRotation="255" shrinkToFit="1"/>
    </xf>
    <xf numFmtId="0" fontId="43" fillId="0" borderId="71" xfId="461" applyFont="1" applyBorder="1" applyAlignment="1">
      <alignment horizontal="center" vertical="center" textRotation="255" shrinkToFit="1"/>
    </xf>
    <xf numFmtId="0" fontId="43" fillId="0" borderId="69" xfId="461" applyFont="1" applyBorder="1" applyAlignment="1">
      <alignment horizontal="center" vertical="center" textRotation="255" shrinkToFit="1"/>
    </xf>
    <xf numFmtId="0" fontId="43" fillId="0" borderId="70" xfId="461" applyFont="1" applyBorder="1" applyAlignment="1">
      <alignment horizontal="center" vertical="center" textRotation="255" shrinkToFit="1"/>
    </xf>
    <xf numFmtId="0" fontId="43" fillId="0" borderId="57" xfId="461" applyFont="1" applyBorder="1" applyAlignment="1">
      <alignment horizontal="center" vertical="center" textRotation="255" shrinkToFit="1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topLeftCell="A19" zoomScale="75" zoomScaleNormal="75" workbookViewId="0">
      <selection activeCell="E5" sqref="E5"/>
    </sheetView>
  </sheetViews>
  <sheetFormatPr defaultColWidth="8.84375" defaultRowHeight="16.75"/>
  <cols>
    <col min="1" max="1" width="11.765625" style="3" customWidth="1"/>
    <col min="2" max="2" width="8.3828125" style="2" customWidth="1"/>
    <col min="3" max="3" width="10.61328125" style="3" customWidth="1"/>
    <col min="4" max="6" width="17.61328125" style="3" customWidth="1"/>
    <col min="7" max="7" width="17.61328125" style="2" customWidth="1"/>
    <col min="8" max="8" width="11.4609375" style="3" bestFit="1" customWidth="1"/>
    <col min="9" max="9" width="10.23046875" style="3" customWidth="1"/>
    <col min="10" max="10" width="6.84375" style="3" customWidth="1"/>
    <col min="11" max="11" width="7.4609375" style="3" customWidth="1"/>
    <col min="12" max="12" width="11" style="2" customWidth="1"/>
    <col min="13" max="13" width="7.765625" style="2" customWidth="1"/>
    <col min="14" max="14" width="10.4609375" style="3" customWidth="1"/>
    <col min="15" max="15" width="8" style="3" customWidth="1"/>
    <col min="16" max="16" width="8.4609375" style="3" customWidth="1"/>
    <col min="17" max="17" width="11.15234375" style="2" customWidth="1"/>
    <col min="18" max="18" width="7.4609375" style="2" customWidth="1"/>
    <col min="19" max="19" width="10.3828125" style="3" customWidth="1"/>
    <col min="20" max="20" width="6.4609375" style="3" customWidth="1"/>
    <col min="21" max="21" width="8.61328125" style="3" customWidth="1"/>
    <col min="22" max="22" width="10.4609375" style="2" customWidth="1"/>
    <col min="31" max="31" width="8.84375" style="1"/>
    <col min="32" max="32" width="17.84375" style="1" bestFit="1" customWidth="1"/>
    <col min="33" max="16384" width="8.84375" style="1"/>
  </cols>
  <sheetData>
    <row r="1" spans="1:8" s="7" customFormat="1" ht="39" customHeight="1">
      <c r="A1" s="14" t="s">
        <v>227</v>
      </c>
      <c r="B1" s="15"/>
      <c r="C1" s="12"/>
      <c r="D1" s="13"/>
      <c r="E1" s="15" t="s">
        <v>47</v>
      </c>
      <c r="F1" s="15" t="s">
        <v>48</v>
      </c>
      <c r="G1" s="15" t="s">
        <v>1</v>
      </c>
      <c r="H1" s="85"/>
    </row>
    <row r="2" spans="1:8" s="4" customFormat="1" ht="30" customHeight="1">
      <c r="A2" s="63" t="s">
        <v>2</v>
      </c>
      <c r="B2" s="64" t="s">
        <v>3</v>
      </c>
      <c r="C2" s="61" t="s">
        <v>0</v>
      </c>
      <c r="D2" s="61" t="s">
        <v>6</v>
      </c>
      <c r="E2" s="61" t="s">
        <v>7</v>
      </c>
      <c r="F2" s="61" t="s">
        <v>8</v>
      </c>
      <c r="G2" s="61" t="s">
        <v>4</v>
      </c>
      <c r="H2" s="61" t="s">
        <v>5</v>
      </c>
    </row>
    <row r="3" spans="1:8" s="4" customFormat="1" ht="30" customHeight="1">
      <c r="A3" s="63">
        <v>44896</v>
      </c>
      <c r="B3" s="64">
        <f>A3</f>
        <v>44896</v>
      </c>
      <c r="C3" s="61" t="s">
        <v>49</v>
      </c>
      <c r="D3" s="61" t="s">
        <v>50</v>
      </c>
      <c r="E3" s="61" t="s">
        <v>51</v>
      </c>
      <c r="F3" s="61" t="s">
        <v>52</v>
      </c>
      <c r="G3" s="61" t="s">
        <v>53</v>
      </c>
      <c r="H3" s="61" t="s">
        <v>54</v>
      </c>
    </row>
    <row r="4" spans="1:8" s="4" customFormat="1" ht="30" customHeight="1" thickBot="1">
      <c r="A4" s="144">
        <f>A3+1</f>
        <v>44897</v>
      </c>
      <c r="B4" s="145">
        <f>A4</f>
        <v>44897</v>
      </c>
      <c r="C4" s="146" t="s">
        <v>55</v>
      </c>
      <c r="D4" s="146" t="s">
        <v>56</v>
      </c>
      <c r="E4" s="146" t="s">
        <v>253</v>
      </c>
      <c r="F4" s="146" t="s">
        <v>57</v>
      </c>
      <c r="G4" s="146" t="s">
        <v>58</v>
      </c>
      <c r="H4" s="146"/>
    </row>
    <row r="5" spans="1:8" s="4" customFormat="1" ht="30" customHeight="1">
      <c r="A5" s="121">
        <v>44900</v>
      </c>
      <c r="B5" s="81">
        <f t="shared" ref="B5:B24" si="0">A5</f>
        <v>44900</v>
      </c>
      <c r="C5" s="84" t="s">
        <v>59</v>
      </c>
      <c r="D5" s="84" t="s">
        <v>60</v>
      </c>
      <c r="E5" s="84" t="s">
        <v>61</v>
      </c>
      <c r="F5" s="84" t="s">
        <v>62</v>
      </c>
      <c r="G5" s="84" t="s">
        <v>63</v>
      </c>
      <c r="H5" s="84"/>
    </row>
    <row r="6" spans="1:8" s="8" customFormat="1" ht="30" customHeight="1">
      <c r="A6" s="63">
        <f t="shared" ref="A6:A9" si="1">A5+1</f>
        <v>44901</v>
      </c>
      <c r="B6" s="77">
        <f t="shared" si="0"/>
        <v>44901</v>
      </c>
      <c r="C6" s="78" t="s">
        <v>64</v>
      </c>
      <c r="D6" s="78" t="s">
        <v>234</v>
      </c>
      <c r="E6" s="78" t="s">
        <v>225</v>
      </c>
      <c r="F6" s="78" t="s">
        <v>65</v>
      </c>
      <c r="G6" s="78" t="s">
        <v>66</v>
      </c>
      <c r="H6" s="78" t="s">
        <v>54</v>
      </c>
    </row>
    <row r="7" spans="1:8" s="9" customFormat="1" ht="30" customHeight="1">
      <c r="A7" s="63">
        <f t="shared" si="1"/>
        <v>44902</v>
      </c>
      <c r="B7" s="77">
        <f t="shared" si="0"/>
        <v>44902</v>
      </c>
      <c r="C7" s="157"/>
      <c r="D7" s="78" t="s">
        <v>118</v>
      </c>
      <c r="E7" s="78" t="s">
        <v>112</v>
      </c>
      <c r="F7" s="78" t="s">
        <v>120</v>
      </c>
      <c r="G7" s="78" t="s">
        <v>67</v>
      </c>
      <c r="H7" s="78"/>
    </row>
    <row r="8" spans="1:8" s="10" customFormat="1" ht="30" customHeight="1">
      <c r="A8" s="63">
        <f t="shared" si="1"/>
        <v>44903</v>
      </c>
      <c r="B8" s="77">
        <f t="shared" si="0"/>
        <v>44903</v>
      </c>
      <c r="C8" s="78" t="s">
        <v>68</v>
      </c>
      <c r="D8" s="78" t="s">
        <v>69</v>
      </c>
      <c r="E8" s="78" t="s">
        <v>70</v>
      </c>
      <c r="F8" s="78" t="s">
        <v>52</v>
      </c>
      <c r="G8" s="78" t="s">
        <v>71</v>
      </c>
      <c r="H8" s="78" t="s">
        <v>54</v>
      </c>
    </row>
    <row r="9" spans="1:8" s="10" customFormat="1" ht="30" customHeight="1" thickBot="1">
      <c r="A9" s="122">
        <f t="shared" si="1"/>
        <v>44904</v>
      </c>
      <c r="B9" s="79">
        <f t="shared" si="0"/>
        <v>44904</v>
      </c>
      <c r="C9" s="80" t="s">
        <v>72</v>
      </c>
      <c r="D9" s="80" t="s">
        <v>73</v>
      </c>
      <c r="E9" s="80" t="s">
        <v>74</v>
      </c>
      <c r="F9" s="80" t="s">
        <v>217</v>
      </c>
      <c r="G9" s="80" t="s">
        <v>237</v>
      </c>
      <c r="H9" s="80"/>
    </row>
    <row r="10" spans="1:8" s="10" customFormat="1" ht="30" customHeight="1">
      <c r="A10" s="65">
        <f>A9+3</f>
        <v>44907</v>
      </c>
      <c r="B10" s="81">
        <f>A10</f>
        <v>44907</v>
      </c>
      <c r="C10" s="82" t="s">
        <v>59</v>
      </c>
      <c r="D10" s="82" t="s">
        <v>76</v>
      </c>
      <c r="E10" s="82" t="s">
        <v>77</v>
      </c>
      <c r="F10" s="82" t="s">
        <v>78</v>
      </c>
      <c r="G10" s="82" t="s">
        <v>79</v>
      </c>
      <c r="H10" s="82"/>
    </row>
    <row r="11" spans="1:8" s="10" customFormat="1" ht="30" customHeight="1">
      <c r="A11" s="63">
        <f>A10+1</f>
        <v>44908</v>
      </c>
      <c r="B11" s="77">
        <f t="shared" si="0"/>
        <v>44908</v>
      </c>
      <c r="C11" s="78" t="s">
        <v>49</v>
      </c>
      <c r="D11" s="78" t="s">
        <v>236</v>
      </c>
      <c r="E11" s="78" t="s">
        <v>241</v>
      </c>
      <c r="F11" s="78" t="s">
        <v>218</v>
      </c>
      <c r="G11" s="78" t="s">
        <v>81</v>
      </c>
      <c r="H11" s="78" t="s">
        <v>54</v>
      </c>
    </row>
    <row r="12" spans="1:8" s="10" customFormat="1" ht="30" customHeight="1">
      <c r="A12" s="63">
        <f t="shared" ref="A12:A14" si="2">A11+1</f>
        <v>44909</v>
      </c>
      <c r="B12" s="77">
        <f t="shared" si="0"/>
        <v>44909</v>
      </c>
      <c r="C12" s="157"/>
      <c r="D12" s="78" t="s">
        <v>246</v>
      </c>
      <c r="E12" s="78" t="s">
        <v>113</v>
      </c>
      <c r="F12" s="78" t="s">
        <v>114</v>
      </c>
      <c r="G12" s="78"/>
      <c r="H12" s="78"/>
    </row>
    <row r="13" spans="1:8" s="10" customFormat="1" ht="30" customHeight="1">
      <c r="A13" s="63">
        <f t="shared" si="2"/>
        <v>44910</v>
      </c>
      <c r="B13" s="77">
        <f t="shared" si="0"/>
        <v>44910</v>
      </c>
      <c r="C13" s="78" t="s">
        <v>82</v>
      </c>
      <c r="D13" s="78" t="s">
        <v>83</v>
      </c>
      <c r="E13" s="78" t="s">
        <v>84</v>
      </c>
      <c r="F13" s="78" t="s">
        <v>52</v>
      </c>
      <c r="G13" s="78" t="s">
        <v>85</v>
      </c>
      <c r="H13" s="78" t="s">
        <v>54</v>
      </c>
    </row>
    <row r="14" spans="1:8" s="10" customFormat="1" ht="30" customHeight="1" thickBot="1">
      <c r="A14" s="63">
        <f t="shared" si="2"/>
        <v>44911</v>
      </c>
      <c r="B14" s="79">
        <f t="shared" si="0"/>
        <v>44911</v>
      </c>
      <c r="C14" s="80" t="s">
        <v>55</v>
      </c>
      <c r="D14" s="80" t="s">
        <v>86</v>
      </c>
      <c r="E14" s="80" t="s">
        <v>87</v>
      </c>
      <c r="F14" s="80" t="s">
        <v>88</v>
      </c>
      <c r="G14" s="80" t="s">
        <v>247</v>
      </c>
      <c r="H14" s="80"/>
    </row>
    <row r="15" spans="1:8" s="10" customFormat="1" ht="30" customHeight="1">
      <c r="A15" s="65">
        <f>A14+3</f>
        <v>44914</v>
      </c>
      <c r="B15" s="81">
        <f>A15</f>
        <v>44914</v>
      </c>
      <c r="C15" s="82" t="s">
        <v>59</v>
      </c>
      <c r="D15" s="82" t="s">
        <v>89</v>
      </c>
      <c r="E15" s="82" t="s">
        <v>90</v>
      </c>
      <c r="F15" s="82" t="s">
        <v>65</v>
      </c>
      <c r="G15" s="82" t="s">
        <v>91</v>
      </c>
      <c r="H15" s="82"/>
    </row>
    <row r="16" spans="1:8" s="10" customFormat="1" ht="30" customHeight="1">
      <c r="A16" s="63">
        <f>A15+1</f>
        <v>44915</v>
      </c>
      <c r="B16" s="77">
        <f t="shared" si="0"/>
        <v>44915</v>
      </c>
      <c r="C16" s="78" t="s">
        <v>64</v>
      </c>
      <c r="D16" s="78" t="s">
        <v>248</v>
      </c>
      <c r="E16" s="78" t="s">
        <v>92</v>
      </c>
      <c r="F16" s="78" t="s">
        <v>57</v>
      </c>
      <c r="G16" s="78" t="s">
        <v>93</v>
      </c>
      <c r="H16" s="60" t="s">
        <v>54</v>
      </c>
    </row>
    <row r="17" spans="1:13" s="10" customFormat="1" ht="30" customHeight="1">
      <c r="A17" s="63">
        <f t="shared" ref="A17:A19" si="3">A16+1</f>
        <v>44916</v>
      </c>
      <c r="B17" s="77">
        <f t="shared" si="0"/>
        <v>44916</v>
      </c>
      <c r="C17" s="157"/>
      <c r="D17" s="78" t="s">
        <v>115</v>
      </c>
      <c r="E17" s="78" t="s">
        <v>116</v>
      </c>
      <c r="F17" s="78" t="s">
        <v>117</v>
      </c>
      <c r="G17" s="83" t="s">
        <v>94</v>
      </c>
      <c r="H17" s="78"/>
    </row>
    <row r="18" spans="1:13" s="10" customFormat="1" ht="30" customHeight="1">
      <c r="A18" s="63">
        <f t="shared" si="3"/>
        <v>44917</v>
      </c>
      <c r="B18" s="77">
        <f t="shared" si="0"/>
        <v>44917</v>
      </c>
      <c r="C18" s="78" t="s">
        <v>68</v>
      </c>
      <c r="D18" s="78" t="s">
        <v>95</v>
      </c>
      <c r="E18" s="78" t="s">
        <v>96</v>
      </c>
      <c r="F18" s="78" t="s">
        <v>52</v>
      </c>
      <c r="G18" s="83" t="s">
        <v>67</v>
      </c>
      <c r="H18" s="78" t="s">
        <v>54</v>
      </c>
    </row>
    <row r="19" spans="1:13" s="10" customFormat="1" ht="30" customHeight="1" thickBot="1">
      <c r="A19" s="63">
        <f t="shared" si="3"/>
        <v>44918</v>
      </c>
      <c r="B19" s="79">
        <f t="shared" si="0"/>
        <v>44918</v>
      </c>
      <c r="C19" s="80" t="s">
        <v>72</v>
      </c>
      <c r="D19" s="80" t="s">
        <v>97</v>
      </c>
      <c r="E19" s="80" t="s">
        <v>98</v>
      </c>
      <c r="F19" s="80" t="s">
        <v>62</v>
      </c>
      <c r="G19" s="80" t="s">
        <v>250</v>
      </c>
      <c r="H19" s="80"/>
    </row>
    <row r="20" spans="1:13" s="10" customFormat="1" ht="30" customHeight="1">
      <c r="A20" s="65">
        <f>A19+3</f>
        <v>44921</v>
      </c>
      <c r="B20" s="123">
        <f>A20</f>
        <v>44921</v>
      </c>
      <c r="C20" s="82" t="s">
        <v>59</v>
      </c>
      <c r="D20" s="82" t="s">
        <v>99</v>
      </c>
      <c r="E20" s="82" t="s">
        <v>100</v>
      </c>
      <c r="F20" s="82" t="s">
        <v>80</v>
      </c>
      <c r="G20" s="82" t="s">
        <v>101</v>
      </c>
      <c r="H20" s="82"/>
    </row>
    <row r="21" spans="1:13" s="10" customFormat="1" ht="30" customHeight="1">
      <c r="A21" s="63">
        <f>A20+1</f>
        <v>44922</v>
      </c>
      <c r="B21" s="77">
        <f t="shared" si="0"/>
        <v>44922</v>
      </c>
      <c r="C21" s="78" t="s">
        <v>49</v>
      </c>
      <c r="D21" s="78" t="s">
        <v>102</v>
      </c>
      <c r="E21" s="78" t="s">
        <v>103</v>
      </c>
      <c r="F21" s="78" t="s">
        <v>65</v>
      </c>
      <c r="G21" s="78" t="s">
        <v>104</v>
      </c>
      <c r="H21" s="60" t="s">
        <v>54</v>
      </c>
    </row>
    <row r="22" spans="1:13" s="10" customFormat="1" ht="30" customHeight="1">
      <c r="A22" s="63">
        <f t="shared" ref="A22:A24" si="4">A21+1</f>
        <v>44923</v>
      </c>
      <c r="B22" s="77">
        <f t="shared" si="0"/>
        <v>44923</v>
      </c>
      <c r="C22" s="157"/>
      <c r="D22" s="78" t="s">
        <v>118</v>
      </c>
      <c r="E22" s="78" t="s">
        <v>119</v>
      </c>
      <c r="F22" s="78" t="s">
        <v>75</v>
      </c>
      <c r="G22" s="78" t="s">
        <v>106</v>
      </c>
      <c r="H22" s="78"/>
    </row>
    <row r="23" spans="1:13" s="10" customFormat="1" ht="30" customHeight="1">
      <c r="A23" s="63">
        <f t="shared" si="4"/>
        <v>44924</v>
      </c>
      <c r="B23" s="77">
        <f t="shared" si="0"/>
        <v>44924</v>
      </c>
      <c r="C23" s="78" t="s">
        <v>55</v>
      </c>
      <c r="D23" s="78" t="s">
        <v>107</v>
      </c>
      <c r="E23" s="78" t="s">
        <v>240</v>
      </c>
      <c r="F23" s="78" t="s">
        <v>52</v>
      </c>
      <c r="G23" s="78" t="s">
        <v>108</v>
      </c>
      <c r="H23" s="78" t="s">
        <v>105</v>
      </c>
    </row>
    <row r="24" spans="1:13" s="10" customFormat="1" ht="30" customHeight="1">
      <c r="A24" s="63">
        <f t="shared" si="4"/>
        <v>44925</v>
      </c>
      <c r="B24" s="77">
        <f t="shared" si="0"/>
        <v>44925</v>
      </c>
      <c r="C24" s="78" t="s">
        <v>64</v>
      </c>
      <c r="D24" s="78" t="s">
        <v>109</v>
      </c>
      <c r="E24" s="78" t="s">
        <v>110</v>
      </c>
      <c r="F24" s="78" t="s">
        <v>57</v>
      </c>
      <c r="G24" s="78" t="s">
        <v>111</v>
      </c>
      <c r="H24" s="78"/>
    </row>
    <row r="25" spans="1:13" s="10" customFormat="1" ht="48.75" customHeight="1">
      <c r="A25" s="187" t="s">
        <v>40</v>
      </c>
      <c r="B25" s="188"/>
      <c r="C25" s="188"/>
      <c r="D25" s="188"/>
      <c r="E25" s="188"/>
      <c r="F25" s="188"/>
      <c r="G25" s="188"/>
      <c r="H25" s="188"/>
    </row>
    <row r="26" spans="1:13" s="10" customFormat="1" ht="42" customHeight="1">
      <c r="A26" s="186" t="s">
        <v>41</v>
      </c>
      <c r="B26" s="186"/>
      <c r="C26" s="186"/>
      <c r="D26" s="186"/>
      <c r="E26" s="186"/>
      <c r="F26" s="186"/>
      <c r="G26" s="186"/>
      <c r="H26" s="186"/>
      <c r="I26" s="62"/>
      <c r="J26" s="62"/>
      <c r="K26" s="62"/>
      <c r="L26" s="62"/>
      <c r="M26" s="62"/>
    </row>
    <row r="27" spans="1:13" s="10" customFormat="1" ht="20.149999999999999"/>
    <row r="28" spans="1:13" s="10" customFormat="1" ht="20.149999999999999"/>
    <row r="29" spans="1:13" s="10" customFormat="1" ht="20.149999999999999"/>
    <row r="30" spans="1:13" s="10" customFormat="1" ht="20.149999999999999"/>
    <row r="31" spans="1:13" s="6" customFormat="1" ht="20.149999999999999"/>
    <row r="32" spans="1:13" s="6" customFormat="1" ht="20.149999999999999"/>
    <row r="33" s="6" customFormat="1" ht="20.149999999999999"/>
    <row r="34" s="6" customFormat="1" ht="20.149999999999999"/>
    <row r="35" s="6" customFormat="1" ht="20.149999999999999"/>
    <row r="36" s="6" customFormat="1" ht="20.149999999999999"/>
    <row r="37" s="11" customFormat="1" ht="20.149999999999999"/>
    <row r="38" s="11" customFormat="1" ht="20.149999999999999"/>
    <row r="39" s="5" customFormat="1" ht="21.9"/>
    <row r="40" s="1" customFormat="1"/>
  </sheetData>
  <mergeCells count="2">
    <mergeCell ref="A26:H26"/>
    <mergeCell ref="A25:H25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topLeftCell="A22" zoomScale="75" zoomScaleNormal="75" workbookViewId="0">
      <selection activeCell="I19" sqref="I19:K19"/>
    </sheetView>
  </sheetViews>
  <sheetFormatPr defaultColWidth="9" defaultRowHeight="14.15"/>
  <cols>
    <col min="1" max="2" width="5.23046875" style="27" customWidth="1"/>
    <col min="3" max="3" width="6.4609375" style="27" customWidth="1"/>
    <col min="4" max="4" width="5" style="27" customWidth="1"/>
    <col min="5" max="5" width="5.765625" style="27" customWidth="1"/>
    <col min="6" max="6" width="6.23046875" style="27" customWidth="1"/>
    <col min="7" max="7" width="7.15234375" style="27" customWidth="1"/>
    <col min="8" max="8" width="5.23046875" style="27" customWidth="1"/>
    <col min="9" max="9" width="6.4609375" style="27" customWidth="1"/>
    <col min="10" max="10" width="7.4609375" style="27" customWidth="1"/>
    <col min="11" max="11" width="6.23046875" style="27" customWidth="1"/>
    <col min="12" max="12" width="5.61328125" style="27" customWidth="1"/>
    <col min="13" max="13" width="7.15234375" style="27" customWidth="1"/>
    <col min="14" max="14" width="5.23046875" style="27" customWidth="1"/>
    <col min="15" max="16" width="6.4609375" style="27" customWidth="1"/>
    <col min="17" max="18" width="6.61328125" style="27" customWidth="1"/>
    <col min="19" max="19" width="7.15234375" style="27" customWidth="1"/>
    <col min="20" max="20" width="5.3828125" style="27" customWidth="1"/>
    <col min="21" max="21" width="6.4609375" style="27" customWidth="1"/>
    <col min="22" max="22" width="6.3828125" style="27" customWidth="1"/>
    <col min="23" max="23" width="6" style="27" customWidth="1"/>
    <col min="24" max="24" width="5.765625" style="27" customWidth="1"/>
    <col min="25" max="25" width="7.15234375" style="27" customWidth="1"/>
    <col min="26" max="26" width="5" style="27" customWidth="1"/>
    <col min="27" max="27" width="6.4609375" style="27" customWidth="1"/>
    <col min="28" max="28" width="7" style="27" customWidth="1"/>
    <col min="29" max="30" width="5.765625" style="27" customWidth="1"/>
    <col min="31" max="31" width="7.15234375" style="27" customWidth="1"/>
    <col min="32" max="16384" width="9" style="17"/>
  </cols>
  <sheetData>
    <row r="1" spans="1:32" ht="24.45">
      <c r="A1" s="214" t="s">
        <v>228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16"/>
      <c r="AE1" s="16"/>
    </row>
    <row r="2" spans="1:32" ht="20.149999999999999">
      <c r="A2" s="86" t="s">
        <v>233</v>
      </c>
      <c r="B2" s="47"/>
      <c r="C2" s="47"/>
      <c r="D2" s="47"/>
      <c r="E2" s="47"/>
      <c r="F2" s="47"/>
      <c r="G2" s="47"/>
      <c r="H2" s="47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216" t="s">
        <v>25</v>
      </c>
      <c r="V2" s="216"/>
      <c r="W2" s="216"/>
      <c r="X2" s="216"/>
      <c r="Y2" s="216"/>
      <c r="Z2" s="216"/>
      <c r="AA2" s="216"/>
      <c r="AB2" s="216"/>
      <c r="AC2" s="216"/>
      <c r="AD2" s="216"/>
      <c r="AE2" s="19"/>
    </row>
    <row r="3" spans="1:32" ht="16.75">
      <c r="A3" s="52" t="s">
        <v>26</v>
      </c>
      <c r="B3" s="217">
        <f>萬新葷菜單!A3</f>
        <v>44896</v>
      </c>
      <c r="C3" s="218"/>
      <c r="D3" s="218"/>
      <c r="E3" s="219">
        <f>B3</f>
        <v>44896</v>
      </c>
      <c r="F3" s="219"/>
      <c r="G3" s="220"/>
      <c r="H3" s="221">
        <f>B3+1</f>
        <v>44897</v>
      </c>
      <c r="I3" s="218"/>
      <c r="J3" s="218"/>
      <c r="K3" s="222">
        <f>H3</f>
        <v>44897</v>
      </c>
      <c r="L3" s="222"/>
      <c r="M3" s="222"/>
      <c r="N3" s="223"/>
      <c r="O3" s="224"/>
      <c r="P3" s="224"/>
      <c r="Q3" s="225"/>
      <c r="R3" s="225"/>
      <c r="S3" s="225"/>
      <c r="T3" s="224"/>
      <c r="U3" s="224"/>
      <c r="V3" s="224"/>
      <c r="W3" s="225"/>
      <c r="X3" s="225"/>
      <c r="Y3" s="225"/>
      <c r="Z3" s="224"/>
      <c r="AA3" s="224"/>
      <c r="AB3" s="224"/>
      <c r="AC3" s="225"/>
      <c r="AD3" s="225"/>
      <c r="AE3" s="225"/>
    </row>
    <row r="4" spans="1:32" s="24" customFormat="1" ht="16.75">
      <c r="A4" s="53" t="s">
        <v>27</v>
      </c>
      <c r="B4" s="120" t="s">
        <v>28</v>
      </c>
      <c r="C4" s="93" t="s">
        <v>29</v>
      </c>
      <c r="D4" s="162" t="s">
        <v>30</v>
      </c>
      <c r="E4" s="21" t="s">
        <v>31</v>
      </c>
      <c r="F4" s="21" t="s">
        <v>32</v>
      </c>
      <c r="G4" s="54" t="s">
        <v>43</v>
      </c>
      <c r="H4" s="48" t="s">
        <v>33</v>
      </c>
      <c r="I4" s="93" t="s">
        <v>29</v>
      </c>
      <c r="J4" s="162" t="s">
        <v>30</v>
      </c>
      <c r="K4" s="59" t="s">
        <v>31</v>
      </c>
      <c r="L4" s="139" t="s">
        <v>32</v>
      </c>
      <c r="M4" s="147" t="s">
        <v>43</v>
      </c>
      <c r="N4" s="154"/>
      <c r="O4" s="124"/>
      <c r="P4" s="125"/>
      <c r="Q4" s="124"/>
      <c r="R4" s="124"/>
      <c r="S4" s="54"/>
      <c r="T4" s="124"/>
      <c r="U4" s="124"/>
      <c r="V4" s="125"/>
      <c r="W4" s="124"/>
      <c r="X4" s="124"/>
      <c r="Y4" s="54"/>
      <c r="Z4" s="124"/>
      <c r="AA4" s="124"/>
      <c r="AB4" s="125"/>
      <c r="AC4" s="124"/>
      <c r="AD4" s="124"/>
      <c r="AE4" s="54"/>
      <c r="AF4" s="25"/>
    </row>
    <row r="5" spans="1:32" s="24" customFormat="1" ht="16.75">
      <c r="A5" s="212" t="s">
        <v>39</v>
      </c>
      <c r="B5" s="213" t="str">
        <f>萬新葷菜單!C3</f>
        <v>糙米飯</v>
      </c>
      <c r="C5" s="95" t="s">
        <v>124</v>
      </c>
      <c r="D5" s="116">
        <v>93</v>
      </c>
      <c r="E5" s="185">
        <f>D5*370/1000</f>
        <v>34.409999999999997</v>
      </c>
      <c r="F5" s="21"/>
      <c r="G5" s="58"/>
      <c r="H5" s="198" t="str">
        <f>萬新葷菜單!C4</f>
        <v>小米飯</v>
      </c>
      <c r="I5" s="95" t="s">
        <v>124</v>
      </c>
      <c r="J5" s="116">
        <v>93</v>
      </c>
      <c r="K5" s="185">
        <f t="shared" ref="K5:K6" si="0">J5*370/1000</f>
        <v>34.409999999999997</v>
      </c>
      <c r="L5" s="68"/>
      <c r="M5" s="147"/>
      <c r="N5" s="211"/>
      <c r="O5" s="126"/>
      <c r="P5" s="128"/>
      <c r="Q5" s="129"/>
      <c r="R5" s="126"/>
      <c r="S5" s="54"/>
      <c r="T5" s="202"/>
      <c r="U5" s="126"/>
      <c r="V5" s="128"/>
      <c r="W5" s="129"/>
      <c r="X5" s="126"/>
      <c r="Y5" s="54"/>
      <c r="Z5" s="202"/>
      <c r="AA5" s="126"/>
      <c r="AB5" s="128"/>
      <c r="AC5" s="129"/>
      <c r="AD5" s="126"/>
      <c r="AE5" s="54"/>
      <c r="AF5" s="25"/>
    </row>
    <row r="6" spans="1:32" s="24" customFormat="1" ht="16.75">
      <c r="A6" s="204"/>
      <c r="B6" s="196"/>
      <c r="C6" s="95" t="s">
        <v>123</v>
      </c>
      <c r="D6" s="116">
        <v>17</v>
      </c>
      <c r="E6" s="185">
        <f>D6*370/1000</f>
        <v>6.29</v>
      </c>
      <c r="F6" s="21"/>
      <c r="G6" s="58"/>
      <c r="H6" s="199"/>
      <c r="I6" s="95" t="s">
        <v>125</v>
      </c>
      <c r="J6" s="116">
        <v>17</v>
      </c>
      <c r="K6" s="185">
        <f t="shared" si="0"/>
        <v>6.29</v>
      </c>
      <c r="L6" s="68"/>
      <c r="M6" s="147"/>
      <c r="N6" s="211"/>
      <c r="O6" s="126"/>
      <c r="P6" s="128"/>
      <c r="Q6" s="129"/>
      <c r="R6" s="126"/>
      <c r="S6" s="54"/>
      <c r="T6" s="202"/>
      <c r="U6" s="126"/>
      <c r="V6" s="128"/>
      <c r="W6" s="129"/>
      <c r="X6" s="126"/>
      <c r="Y6" s="54"/>
      <c r="Z6" s="202"/>
      <c r="AA6" s="126"/>
      <c r="AB6" s="128"/>
      <c r="AC6" s="129"/>
      <c r="AD6" s="126"/>
      <c r="AE6" s="54"/>
      <c r="AF6" s="25"/>
    </row>
    <row r="7" spans="1:32" s="24" customFormat="1" ht="16.75">
      <c r="A7" s="205"/>
      <c r="B7" s="197"/>
      <c r="C7" s="95"/>
      <c r="D7" s="116"/>
      <c r="E7" s="116"/>
      <c r="F7" s="21"/>
      <c r="G7" s="58"/>
      <c r="H7" s="200"/>
      <c r="I7" s="95"/>
      <c r="J7" s="116"/>
      <c r="K7" s="116"/>
      <c r="L7" s="68"/>
      <c r="M7" s="147"/>
      <c r="N7" s="211"/>
      <c r="O7" s="126"/>
      <c r="P7" s="130"/>
      <c r="Q7" s="126"/>
      <c r="R7" s="126"/>
      <c r="S7" s="54"/>
      <c r="T7" s="202"/>
      <c r="U7" s="126"/>
      <c r="V7" s="130"/>
      <c r="W7" s="126"/>
      <c r="X7" s="126"/>
      <c r="Y7" s="54"/>
      <c r="Z7" s="202"/>
      <c r="AA7" s="126"/>
      <c r="AB7" s="130"/>
      <c r="AC7" s="126"/>
      <c r="AD7" s="126"/>
      <c r="AE7" s="54"/>
      <c r="AF7" s="25"/>
    </row>
    <row r="8" spans="1:32" s="27" customFormat="1" ht="16.5" customHeight="1">
      <c r="A8" s="212" t="s">
        <v>38</v>
      </c>
      <c r="B8" s="195" t="str">
        <f>萬新葷菜單!D3</f>
        <v>洋芋燒肉</v>
      </c>
      <c r="C8" s="95" t="s">
        <v>128</v>
      </c>
      <c r="D8" s="116">
        <v>65</v>
      </c>
      <c r="E8" s="185">
        <f t="shared" ref="E8:E11" si="1">D8*370/1000</f>
        <v>24.05</v>
      </c>
      <c r="F8" s="21"/>
      <c r="G8" s="87"/>
      <c r="H8" s="198" t="str">
        <f>萬新葷菜單!D4</f>
        <v>五味雞丁</v>
      </c>
      <c r="I8" s="95" t="s">
        <v>136</v>
      </c>
      <c r="J8" s="116">
        <v>120</v>
      </c>
      <c r="K8" s="185">
        <f t="shared" ref="K8" si="2">J8*370/1000</f>
        <v>44.4</v>
      </c>
      <c r="L8" s="67"/>
      <c r="M8" s="148"/>
      <c r="N8" s="211"/>
      <c r="O8" s="126"/>
      <c r="P8" s="127"/>
      <c r="Q8" s="126"/>
      <c r="R8" s="126"/>
      <c r="S8" s="126"/>
      <c r="T8" s="202"/>
      <c r="U8" s="126"/>
      <c r="V8" s="127"/>
      <c r="W8" s="126"/>
      <c r="X8" s="126"/>
      <c r="Y8" s="126"/>
      <c r="Z8" s="202"/>
      <c r="AA8" s="126"/>
      <c r="AB8" s="127"/>
      <c r="AC8" s="131"/>
      <c r="AD8" s="131"/>
      <c r="AE8" s="132"/>
    </row>
    <row r="9" spans="1:32" s="27" customFormat="1" ht="16.75">
      <c r="A9" s="204"/>
      <c r="B9" s="196"/>
      <c r="C9" s="95" t="s">
        <v>130</v>
      </c>
      <c r="D9" s="116">
        <v>40</v>
      </c>
      <c r="E9" s="185">
        <f t="shared" si="1"/>
        <v>14.8</v>
      </c>
      <c r="F9" s="21"/>
      <c r="G9" s="87"/>
      <c r="H9" s="199"/>
      <c r="I9" s="95"/>
      <c r="J9" s="116"/>
      <c r="K9" s="116"/>
      <c r="L9" s="67"/>
      <c r="M9" s="68"/>
      <c r="N9" s="211"/>
      <c r="O9" s="126"/>
      <c r="P9" s="126"/>
      <c r="Q9" s="126"/>
      <c r="R9" s="126"/>
      <c r="S9" s="126"/>
      <c r="T9" s="202"/>
      <c r="U9" s="126"/>
      <c r="V9" s="126"/>
      <c r="W9" s="126"/>
      <c r="X9" s="126"/>
      <c r="Y9" s="126"/>
      <c r="Z9" s="202"/>
      <c r="AA9" s="126"/>
      <c r="AB9" s="131"/>
      <c r="AC9" s="131"/>
      <c r="AD9" s="131"/>
      <c r="AE9" s="132"/>
    </row>
    <row r="10" spans="1:32" s="27" customFormat="1" ht="16.75">
      <c r="A10" s="204"/>
      <c r="B10" s="196"/>
      <c r="C10" s="95" t="s">
        <v>127</v>
      </c>
      <c r="D10" s="116">
        <v>20</v>
      </c>
      <c r="E10" s="185">
        <f t="shared" si="1"/>
        <v>7.4</v>
      </c>
      <c r="F10" s="21"/>
      <c r="G10" s="87"/>
      <c r="H10" s="199"/>
      <c r="I10" s="95"/>
      <c r="J10" s="116"/>
      <c r="K10" s="116"/>
      <c r="L10" s="67"/>
      <c r="M10" s="68"/>
      <c r="N10" s="211"/>
      <c r="O10" s="126"/>
      <c r="P10" s="126"/>
      <c r="Q10" s="126"/>
      <c r="R10" s="126"/>
      <c r="S10" s="126"/>
      <c r="T10" s="202"/>
      <c r="U10" s="126"/>
      <c r="V10" s="126"/>
      <c r="W10" s="126"/>
      <c r="X10" s="126"/>
      <c r="Y10" s="126"/>
      <c r="Z10" s="202"/>
      <c r="AA10" s="126"/>
      <c r="AB10" s="131"/>
      <c r="AC10" s="131"/>
      <c r="AD10" s="131"/>
      <c r="AE10" s="132"/>
    </row>
    <row r="11" spans="1:32" s="27" customFormat="1" ht="16.75">
      <c r="A11" s="204"/>
      <c r="B11" s="196"/>
      <c r="C11" s="95" t="s">
        <v>126</v>
      </c>
      <c r="D11" s="116">
        <v>8</v>
      </c>
      <c r="E11" s="185">
        <f t="shared" si="1"/>
        <v>2.96</v>
      </c>
      <c r="F11" s="21"/>
      <c r="G11" s="87"/>
      <c r="H11" s="199"/>
      <c r="I11" s="95"/>
      <c r="J11" s="116"/>
      <c r="K11" s="116"/>
      <c r="L11" s="67"/>
      <c r="M11" s="68"/>
      <c r="N11" s="211"/>
      <c r="O11" s="126"/>
      <c r="P11" s="126"/>
      <c r="Q11" s="126"/>
      <c r="R11" s="126"/>
      <c r="S11" s="126"/>
      <c r="T11" s="202"/>
      <c r="U11" s="126"/>
      <c r="V11" s="126"/>
      <c r="W11" s="126"/>
      <c r="X11" s="126"/>
      <c r="Y11" s="126"/>
      <c r="Z11" s="202"/>
      <c r="AA11" s="126"/>
      <c r="AB11" s="131"/>
      <c r="AC11" s="131"/>
      <c r="AD11" s="131"/>
      <c r="AE11" s="132"/>
      <c r="AF11" s="29"/>
    </row>
    <row r="12" spans="1:32" s="27" customFormat="1" ht="16.75">
      <c r="A12" s="204"/>
      <c r="B12" s="196"/>
      <c r="C12" s="95"/>
      <c r="D12" s="116"/>
      <c r="E12" s="116"/>
      <c r="F12" s="20"/>
      <c r="G12" s="88"/>
      <c r="H12" s="199"/>
      <c r="I12" s="95"/>
      <c r="J12" s="116"/>
      <c r="K12" s="116"/>
      <c r="L12" s="67"/>
      <c r="M12" s="68"/>
      <c r="N12" s="211"/>
      <c r="O12" s="126"/>
      <c r="P12" s="126"/>
      <c r="Q12" s="126"/>
      <c r="R12" s="126"/>
      <c r="S12" s="126"/>
      <c r="T12" s="202"/>
      <c r="U12" s="126"/>
      <c r="V12" s="126"/>
      <c r="W12" s="126"/>
      <c r="X12" s="126"/>
      <c r="Y12" s="126"/>
      <c r="Z12" s="202"/>
      <c r="AA12" s="126"/>
      <c r="AB12" s="131"/>
      <c r="AC12" s="131"/>
      <c r="AD12" s="131"/>
      <c r="AE12" s="132"/>
    </row>
    <row r="13" spans="1:32" s="27" customFormat="1" ht="15.75" customHeight="1">
      <c r="A13" s="204"/>
      <c r="B13" s="196"/>
      <c r="C13" s="95"/>
      <c r="D13" s="116"/>
      <c r="E13" s="116"/>
      <c r="F13" s="20"/>
      <c r="G13" s="88"/>
      <c r="H13" s="199"/>
      <c r="I13" s="95"/>
      <c r="J13" s="116"/>
      <c r="K13" s="116"/>
      <c r="L13" s="67"/>
      <c r="M13" s="68"/>
      <c r="N13" s="211"/>
      <c r="O13" s="126"/>
      <c r="P13" s="126"/>
      <c r="Q13" s="126"/>
      <c r="R13" s="126"/>
      <c r="S13" s="126"/>
      <c r="T13" s="202"/>
      <c r="U13" s="126"/>
      <c r="V13" s="126"/>
      <c r="W13" s="126"/>
      <c r="X13" s="126"/>
      <c r="Y13" s="126"/>
      <c r="Z13" s="202"/>
      <c r="AA13" s="126"/>
      <c r="AB13" s="131"/>
      <c r="AC13" s="131"/>
      <c r="AD13" s="131"/>
      <c r="AE13" s="132"/>
    </row>
    <row r="14" spans="1:32" s="27" customFormat="1" ht="16.75">
      <c r="A14" s="205"/>
      <c r="B14" s="197"/>
      <c r="C14" s="95"/>
      <c r="D14" s="116"/>
      <c r="E14" s="116"/>
      <c r="F14" s="20"/>
      <c r="G14" s="88"/>
      <c r="H14" s="200"/>
      <c r="I14" s="95"/>
      <c r="J14" s="116"/>
      <c r="K14" s="116"/>
      <c r="L14" s="67"/>
      <c r="M14" s="68"/>
      <c r="N14" s="211"/>
      <c r="O14" s="126"/>
      <c r="P14" s="126"/>
      <c r="Q14" s="126"/>
      <c r="R14" s="126"/>
      <c r="S14" s="126"/>
      <c r="T14" s="202"/>
      <c r="U14" s="126"/>
      <c r="V14" s="126"/>
      <c r="W14" s="126"/>
      <c r="X14" s="126"/>
      <c r="Y14" s="126"/>
      <c r="Z14" s="202"/>
      <c r="AA14" s="126"/>
      <c r="AB14" s="131"/>
      <c r="AC14" s="131"/>
      <c r="AD14" s="131"/>
      <c r="AE14" s="132"/>
    </row>
    <row r="15" spans="1:32" s="27" customFormat="1" ht="15.75" customHeight="1">
      <c r="A15" s="203" t="s">
        <v>35</v>
      </c>
      <c r="B15" s="195" t="str">
        <f>萬新葷菜單!E3</f>
        <v>蔥燒肉末豆腐</v>
      </c>
      <c r="C15" s="95" t="s">
        <v>131</v>
      </c>
      <c r="D15" s="116">
        <v>72</v>
      </c>
      <c r="E15" s="185">
        <f t="shared" ref="E15:E16" si="3">D15*370/1000</f>
        <v>26.64</v>
      </c>
      <c r="F15" s="20"/>
      <c r="G15" s="88"/>
      <c r="H15" s="198" t="str">
        <f>萬新葷菜單!E4</f>
        <v>泡菜炒年糕</v>
      </c>
      <c r="I15" s="95" t="s">
        <v>138</v>
      </c>
      <c r="J15" s="116">
        <v>40</v>
      </c>
      <c r="K15" s="185">
        <f t="shared" ref="K15:K18" si="4">J15*370/1000</f>
        <v>14.8</v>
      </c>
      <c r="L15" s="67"/>
      <c r="M15" s="68"/>
      <c r="N15" s="211"/>
      <c r="O15" s="126"/>
      <c r="P15" s="127"/>
      <c r="Q15" s="126"/>
      <c r="R15" s="126"/>
      <c r="S15" s="126"/>
      <c r="T15" s="202"/>
      <c r="U15" s="126"/>
      <c r="V15" s="127"/>
      <c r="W15" s="126"/>
      <c r="X15" s="126"/>
      <c r="Y15" s="126"/>
      <c r="Z15" s="202"/>
      <c r="AA15" s="126"/>
      <c r="AB15" s="127"/>
      <c r="AC15" s="131"/>
      <c r="AD15" s="131"/>
      <c r="AE15" s="132"/>
    </row>
    <row r="16" spans="1:32" s="27" customFormat="1" ht="16.5" customHeight="1">
      <c r="A16" s="204"/>
      <c r="B16" s="196"/>
      <c r="C16" s="95" t="s">
        <v>132</v>
      </c>
      <c r="D16" s="116">
        <v>7</v>
      </c>
      <c r="E16" s="185">
        <f t="shared" si="3"/>
        <v>2.59</v>
      </c>
      <c r="F16" s="26"/>
      <c r="G16" s="89"/>
      <c r="H16" s="199"/>
      <c r="I16" s="95" t="s">
        <v>182</v>
      </c>
      <c r="J16" s="116">
        <v>35</v>
      </c>
      <c r="K16" s="185">
        <f t="shared" si="4"/>
        <v>12.95</v>
      </c>
      <c r="L16" s="67"/>
      <c r="M16" s="68"/>
      <c r="N16" s="211"/>
      <c r="O16" s="126"/>
      <c r="P16" s="127"/>
      <c r="Q16" s="126"/>
      <c r="R16" s="126"/>
      <c r="S16" s="126"/>
      <c r="T16" s="202"/>
      <c r="U16" s="126"/>
      <c r="V16" s="127"/>
      <c r="W16" s="126"/>
      <c r="X16" s="126"/>
      <c r="Y16" s="126"/>
      <c r="Z16" s="202"/>
      <c r="AA16" s="126"/>
      <c r="AB16" s="127"/>
      <c r="AC16" s="126"/>
      <c r="AD16" s="126"/>
      <c r="AE16" s="124"/>
    </row>
    <row r="17" spans="1:31" s="27" customFormat="1" ht="16.75">
      <c r="A17" s="204"/>
      <c r="B17" s="196"/>
      <c r="C17" s="95" t="s">
        <v>133</v>
      </c>
      <c r="D17" s="116">
        <v>1</v>
      </c>
      <c r="E17" s="185">
        <v>1</v>
      </c>
      <c r="F17" s="28"/>
      <c r="G17" s="90"/>
      <c r="H17" s="199"/>
      <c r="I17" s="95" t="s">
        <v>254</v>
      </c>
      <c r="J17" s="116">
        <v>25</v>
      </c>
      <c r="K17" s="185">
        <f t="shared" si="4"/>
        <v>9.25</v>
      </c>
      <c r="L17" s="67"/>
      <c r="M17" s="68"/>
      <c r="N17" s="211"/>
      <c r="O17" s="126"/>
      <c r="P17" s="126"/>
      <c r="Q17" s="126"/>
      <c r="R17" s="126"/>
      <c r="S17" s="126"/>
      <c r="T17" s="202"/>
      <c r="U17" s="126"/>
      <c r="V17" s="126"/>
      <c r="W17" s="126"/>
      <c r="X17" s="126"/>
      <c r="Y17" s="126"/>
      <c r="Z17" s="202"/>
      <c r="AA17" s="126"/>
      <c r="AB17" s="126"/>
      <c r="AC17" s="126"/>
      <c r="AD17" s="126"/>
      <c r="AE17" s="124"/>
    </row>
    <row r="18" spans="1:31" s="27" customFormat="1" ht="16.75">
      <c r="A18" s="204"/>
      <c r="B18" s="196"/>
      <c r="C18" s="95"/>
      <c r="D18" s="116"/>
      <c r="E18" s="116"/>
      <c r="F18" s="20"/>
      <c r="G18" s="88"/>
      <c r="H18" s="199"/>
      <c r="I18" s="95" t="s">
        <v>127</v>
      </c>
      <c r="J18" s="116">
        <v>12</v>
      </c>
      <c r="K18" s="185">
        <f t="shared" si="4"/>
        <v>4.4400000000000004</v>
      </c>
      <c r="L18" s="67"/>
      <c r="M18" s="68"/>
      <c r="N18" s="211"/>
      <c r="O18" s="126"/>
      <c r="P18" s="126"/>
      <c r="Q18" s="126"/>
      <c r="R18" s="126"/>
      <c r="S18" s="126"/>
      <c r="T18" s="202"/>
      <c r="U18" s="126"/>
      <c r="V18" s="126"/>
      <c r="W18" s="126"/>
      <c r="X18" s="126"/>
      <c r="Y18" s="126"/>
      <c r="Z18" s="202"/>
      <c r="AA18" s="126"/>
      <c r="AB18" s="126"/>
      <c r="AC18" s="126"/>
      <c r="AD18" s="126"/>
      <c r="AE18" s="124"/>
    </row>
    <row r="19" spans="1:31" s="27" customFormat="1" ht="16.75">
      <c r="A19" s="204"/>
      <c r="B19" s="196"/>
      <c r="C19" s="95"/>
      <c r="D19" s="116"/>
      <c r="E19" s="116"/>
      <c r="F19" s="20"/>
      <c r="G19" s="88"/>
      <c r="H19" s="199"/>
      <c r="I19" s="95"/>
      <c r="J19" s="116"/>
      <c r="K19" s="185"/>
      <c r="L19" s="67"/>
      <c r="M19" s="68"/>
      <c r="N19" s="211"/>
      <c r="O19" s="126"/>
      <c r="P19" s="126"/>
      <c r="Q19" s="126"/>
      <c r="R19" s="126"/>
      <c r="S19" s="126"/>
      <c r="T19" s="202"/>
      <c r="U19" s="126"/>
      <c r="V19" s="126"/>
      <c r="W19" s="126"/>
      <c r="X19" s="126"/>
      <c r="Y19" s="126"/>
      <c r="Z19" s="202"/>
      <c r="AA19" s="126"/>
      <c r="AB19" s="126"/>
      <c r="AC19" s="126"/>
      <c r="AD19" s="126"/>
      <c r="AE19" s="124"/>
    </row>
    <row r="20" spans="1:31" s="27" customFormat="1" ht="16.75">
      <c r="A20" s="205"/>
      <c r="B20" s="197"/>
      <c r="C20" s="95"/>
      <c r="D20" s="116"/>
      <c r="E20" s="116"/>
      <c r="F20" s="20"/>
      <c r="G20" s="88"/>
      <c r="H20" s="200"/>
      <c r="I20" s="95"/>
      <c r="J20" s="116"/>
      <c r="K20" s="116"/>
      <c r="L20" s="67"/>
      <c r="M20" s="68"/>
      <c r="N20" s="211"/>
      <c r="O20" s="126"/>
      <c r="P20" s="126"/>
      <c r="Q20" s="126"/>
      <c r="R20" s="126"/>
      <c r="S20" s="126"/>
      <c r="T20" s="202"/>
      <c r="U20" s="126"/>
      <c r="V20" s="126"/>
      <c r="W20" s="126"/>
      <c r="X20" s="126"/>
      <c r="Y20" s="126"/>
      <c r="Z20" s="202"/>
      <c r="AA20" s="126"/>
      <c r="AB20" s="126"/>
      <c r="AC20" s="126"/>
      <c r="AD20" s="126"/>
      <c r="AE20" s="124"/>
    </row>
    <row r="21" spans="1:31" s="27" customFormat="1" ht="16.5" customHeight="1">
      <c r="A21" s="203" t="s">
        <v>36</v>
      </c>
      <c r="B21" s="195" t="str">
        <f>萬新葷菜單!F3</f>
        <v>有機蔬菜</v>
      </c>
      <c r="C21" s="95" t="s">
        <v>134</v>
      </c>
      <c r="D21" s="116">
        <v>100</v>
      </c>
      <c r="E21" s="185">
        <f t="shared" ref="E21" si="5">D21*370/1000</f>
        <v>37</v>
      </c>
      <c r="F21" s="20"/>
      <c r="G21" s="88"/>
      <c r="H21" s="198" t="str">
        <f>萬新葷菜單!F4</f>
        <v>炒 菠 菜</v>
      </c>
      <c r="I21" s="95" t="s">
        <v>139</v>
      </c>
      <c r="J21" s="116">
        <v>100</v>
      </c>
      <c r="K21" s="185">
        <f t="shared" ref="K21" si="6">J21*370/1000</f>
        <v>37</v>
      </c>
      <c r="L21" s="67"/>
      <c r="M21" s="68"/>
      <c r="N21" s="211"/>
      <c r="O21" s="126"/>
      <c r="P21" s="127"/>
      <c r="Q21" s="18"/>
      <c r="R21" s="126"/>
      <c r="S21" s="126"/>
      <c r="T21" s="202"/>
      <c r="U21" s="126"/>
      <c r="V21" s="127"/>
      <c r="W21" s="18"/>
      <c r="X21" s="126"/>
      <c r="Y21" s="126"/>
      <c r="Z21" s="202"/>
      <c r="AA21" s="126"/>
      <c r="AB21" s="127"/>
      <c r="AC21" s="18"/>
      <c r="AD21" s="126"/>
      <c r="AE21" s="124"/>
    </row>
    <row r="22" spans="1:31" s="27" customFormat="1" ht="16.5" customHeight="1">
      <c r="A22" s="204"/>
      <c r="B22" s="196"/>
      <c r="C22" s="95"/>
      <c r="D22" s="116"/>
      <c r="E22" s="116"/>
      <c r="F22" s="21"/>
      <c r="G22" s="87"/>
      <c r="H22" s="199"/>
      <c r="I22" s="95"/>
      <c r="J22" s="116"/>
      <c r="K22" s="116"/>
      <c r="L22" s="67"/>
      <c r="M22" s="68"/>
      <c r="N22" s="211"/>
      <c r="O22" s="126"/>
      <c r="P22" s="126"/>
      <c r="Q22" s="126"/>
      <c r="R22" s="126"/>
      <c r="S22" s="126"/>
      <c r="T22" s="202"/>
      <c r="U22" s="126"/>
      <c r="V22" s="126"/>
      <c r="W22" s="126"/>
      <c r="X22" s="126"/>
      <c r="Y22" s="126"/>
      <c r="Z22" s="202"/>
      <c r="AA22" s="126"/>
      <c r="AB22" s="126"/>
      <c r="AC22" s="126"/>
      <c r="AD22" s="126"/>
      <c r="AE22" s="124"/>
    </row>
    <row r="23" spans="1:31" s="27" customFormat="1" ht="16.5" customHeight="1">
      <c r="A23" s="204"/>
      <c r="B23" s="196"/>
      <c r="C23" s="95"/>
      <c r="D23" s="116"/>
      <c r="E23" s="116"/>
      <c r="F23" s="21"/>
      <c r="G23" s="87"/>
      <c r="H23" s="208"/>
      <c r="I23" s="94"/>
      <c r="J23" s="116"/>
      <c r="K23" s="116"/>
      <c r="L23" s="67"/>
      <c r="M23" s="68"/>
      <c r="N23" s="211"/>
      <c r="O23" s="126"/>
      <c r="P23" s="126"/>
      <c r="Q23" s="126"/>
      <c r="R23" s="126"/>
      <c r="S23" s="126"/>
      <c r="T23" s="202"/>
      <c r="U23" s="126"/>
      <c r="V23" s="126"/>
      <c r="W23" s="126"/>
      <c r="X23" s="126"/>
      <c r="Y23" s="126"/>
      <c r="Z23" s="202"/>
      <c r="AA23" s="126"/>
      <c r="AB23" s="126"/>
      <c r="AC23" s="126"/>
      <c r="AD23" s="126"/>
      <c r="AE23" s="124"/>
    </row>
    <row r="24" spans="1:31" s="27" customFormat="1" ht="16.75">
      <c r="A24" s="205"/>
      <c r="B24" s="197"/>
      <c r="C24" s="95"/>
      <c r="D24" s="116"/>
      <c r="E24" s="116"/>
      <c r="F24" s="21"/>
      <c r="G24" s="87"/>
      <c r="H24" s="210"/>
      <c r="I24" s="74"/>
      <c r="J24" s="116"/>
      <c r="K24" s="116"/>
      <c r="L24" s="67"/>
      <c r="M24" s="68"/>
      <c r="N24" s="211"/>
      <c r="O24" s="126"/>
      <c r="P24" s="126"/>
      <c r="Q24" s="126"/>
      <c r="R24" s="126"/>
      <c r="S24" s="126"/>
      <c r="T24" s="202"/>
      <c r="U24" s="126"/>
      <c r="V24" s="126"/>
      <c r="W24" s="126"/>
      <c r="X24" s="126"/>
      <c r="Y24" s="126"/>
      <c r="Z24" s="202"/>
      <c r="AA24" s="126"/>
      <c r="AB24" s="126"/>
      <c r="AC24" s="126"/>
      <c r="AD24" s="126"/>
      <c r="AE24" s="124"/>
    </row>
    <row r="25" spans="1:31" s="27" customFormat="1" ht="15.75" customHeight="1">
      <c r="A25" s="203" t="s">
        <v>37</v>
      </c>
      <c r="B25" s="195" t="str">
        <f>萬新葷菜單!G3</f>
        <v>扁 蒲 湯</v>
      </c>
      <c r="C25" s="95" t="s">
        <v>135</v>
      </c>
      <c r="D25" s="116">
        <v>41</v>
      </c>
      <c r="E25" s="185">
        <f t="shared" ref="E25" si="7">D25*370/1000</f>
        <v>15.17</v>
      </c>
      <c r="F25" s="21"/>
      <c r="G25" s="87"/>
      <c r="H25" s="207" t="str">
        <f>萬新葷菜單!G4</f>
        <v>檸檬山粉圓甜湯</v>
      </c>
      <c r="I25" s="74" t="s">
        <v>140</v>
      </c>
      <c r="J25" s="116">
        <v>7</v>
      </c>
      <c r="K25" s="185">
        <f t="shared" ref="K25:K26" si="8">J25*370/1000</f>
        <v>2.59</v>
      </c>
      <c r="L25" s="67"/>
      <c r="M25" s="68"/>
      <c r="N25" s="211"/>
      <c r="O25" s="126"/>
      <c r="P25" s="126"/>
      <c r="Q25" s="126"/>
      <c r="R25" s="126"/>
      <c r="S25" s="126"/>
      <c r="T25" s="202"/>
      <c r="U25" s="126"/>
      <c r="V25" s="126"/>
      <c r="W25" s="126"/>
      <c r="X25" s="126"/>
      <c r="Y25" s="126"/>
      <c r="Z25" s="202"/>
      <c r="AA25" s="126"/>
      <c r="AB25" s="127"/>
      <c r="AC25" s="126"/>
      <c r="AD25" s="126"/>
      <c r="AE25" s="124"/>
    </row>
    <row r="26" spans="1:31" s="27" customFormat="1" ht="16.75">
      <c r="A26" s="204"/>
      <c r="B26" s="196"/>
      <c r="C26" s="95"/>
      <c r="D26" s="116"/>
      <c r="E26" s="185"/>
      <c r="F26" s="20"/>
      <c r="G26" s="88"/>
      <c r="H26" s="208"/>
      <c r="I26" s="74" t="s">
        <v>141</v>
      </c>
      <c r="J26" s="116">
        <v>2</v>
      </c>
      <c r="K26" s="185">
        <f t="shared" si="8"/>
        <v>0.74</v>
      </c>
      <c r="L26" s="67"/>
      <c r="M26" s="68"/>
      <c r="N26" s="211"/>
      <c r="O26" s="126"/>
      <c r="P26" s="126"/>
      <c r="Q26" s="152"/>
      <c r="R26" s="126"/>
      <c r="S26" s="126"/>
      <c r="T26" s="202"/>
      <c r="U26" s="126"/>
      <c r="V26" s="126"/>
      <c r="W26" s="152"/>
      <c r="X26" s="126"/>
      <c r="Y26" s="126"/>
      <c r="Z26" s="202"/>
      <c r="AA26" s="126"/>
      <c r="AB26" s="127"/>
      <c r="AC26" s="126"/>
      <c r="AD26" s="126"/>
      <c r="AE26" s="124"/>
    </row>
    <row r="27" spans="1:31" s="27" customFormat="1" ht="16.75">
      <c r="A27" s="205"/>
      <c r="B27" s="206"/>
      <c r="C27" s="177"/>
      <c r="D27" s="116"/>
      <c r="E27" s="116"/>
      <c r="F27" s="21"/>
      <c r="G27" s="87"/>
      <c r="H27" s="209"/>
      <c r="I27" s="74"/>
      <c r="J27" s="74"/>
      <c r="K27" s="74"/>
      <c r="L27" s="67"/>
      <c r="M27" s="68"/>
      <c r="N27" s="211"/>
      <c r="O27" s="126"/>
      <c r="P27" s="126"/>
      <c r="Q27" s="152"/>
      <c r="R27" s="126"/>
      <c r="S27" s="126"/>
      <c r="T27" s="202"/>
      <c r="U27" s="126"/>
      <c r="V27" s="126"/>
      <c r="W27" s="152"/>
      <c r="X27" s="126"/>
      <c r="Y27" s="126"/>
      <c r="Z27" s="202"/>
      <c r="AA27" s="126"/>
      <c r="AB27" s="127"/>
      <c r="AC27" s="126"/>
      <c r="AD27" s="126"/>
      <c r="AE27" s="124"/>
    </row>
    <row r="28" spans="1:31" s="33" customFormat="1" ht="18" customHeight="1">
      <c r="A28" s="43" t="s">
        <v>23</v>
      </c>
      <c r="B28" s="32" t="s">
        <v>213</v>
      </c>
      <c r="C28" s="30" t="s">
        <v>212</v>
      </c>
      <c r="D28" s="30"/>
      <c r="E28" s="31"/>
      <c r="F28" s="30"/>
      <c r="G28" s="91"/>
      <c r="H28" s="104"/>
      <c r="I28" s="105"/>
      <c r="J28" s="105"/>
      <c r="K28" s="106"/>
      <c r="L28" s="107"/>
      <c r="M28" s="149"/>
      <c r="N28" s="155"/>
      <c r="O28" s="133"/>
      <c r="P28" s="133"/>
      <c r="Q28" s="153"/>
      <c r="R28" s="134"/>
      <c r="S28" s="134"/>
      <c r="T28" s="133"/>
      <c r="U28" s="133"/>
      <c r="V28" s="133"/>
      <c r="W28" s="153"/>
      <c r="X28" s="134"/>
      <c r="Y28" s="134"/>
      <c r="Z28" s="133"/>
      <c r="AA28" s="134"/>
      <c r="AB28" s="133"/>
      <c r="AC28" s="135"/>
      <c r="AD28" s="134"/>
      <c r="AE28" s="42"/>
    </row>
    <row r="29" spans="1:31" s="33" customFormat="1" ht="18" customHeight="1">
      <c r="A29" s="44" t="s">
        <v>22</v>
      </c>
      <c r="B29" s="30"/>
      <c r="C29" s="30"/>
      <c r="D29" s="30"/>
      <c r="E29" s="31"/>
      <c r="F29" s="30"/>
      <c r="G29" s="91"/>
      <c r="H29" s="104"/>
      <c r="I29" s="107"/>
      <c r="J29" s="105"/>
      <c r="K29" s="106"/>
      <c r="L29" s="107"/>
      <c r="M29" s="149"/>
      <c r="N29" s="155"/>
      <c r="O29" s="134"/>
      <c r="P29" s="133"/>
      <c r="Q29" s="153"/>
      <c r="R29" s="134"/>
      <c r="S29" s="134"/>
      <c r="T29" s="133"/>
      <c r="U29" s="134"/>
      <c r="V29" s="133"/>
      <c r="W29" s="153"/>
      <c r="X29" s="134"/>
      <c r="Y29" s="134"/>
      <c r="Z29" s="133"/>
      <c r="AA29" s="134"/>
      <c r="AB29" s="133"/>
      <c r="AC29" s="135"/>
      <c r="AD29" s="134"/>
      <c r="AE29" s="42"/>
    </row>
    <row r="30" spans="1:31" s="33" customFormat="1" ht="19.95" customHeight="1">
      <c r="A30" s="201" t="s">
        <v>21</v>
      </c>
      <c r="B30" s="190" t="s">
        <v>20</v>
      </c>
      <c r="C30" s="191"/>
      <c r="D30" s="191"/>
      <c r="E30" s="191"/>
      <c r="F30" s="192"/>
      <c r="G30" s="112">
        <v>5.9</v>
      </c>
      <c r="H30" s="193" t="s">
        <v>20</v>
      </c>
      <c r="I30" s="191"/>
      <c r="J30" s="191"/>
      <c r="K30" s="191"/>
      <c r="L30" s="192"/>
      <c r="M30" s="150">
        <v>6.6</v>
      </c>
      <c r="N30" s="194"/>
      <c r="O30" s="189"/>
      <c r="P30" s="189"/>
      <c r="Q30" s="189"/>
      <c r="R30" s="189"/>
      <c r="S30" s="136"/>
      <c r="T30" s="189"/>
      <c r="U30" s="189"/>
      <c r="V30" s="189"/>
      <c r="W30" s="189"/>
      <c r="X30" s="189"/>
      <c r="Y30" s="136"/>
      <c r="Z30" s="189"/>
      <c r="AA30" s="189"/>
      <c r="AB30" s="189"/>
      <c r="AC30" s="189"/>
      <c r="AD30" s="189"/>
      <c r="AE30" s="136"/>
    </row>
    <row r="31" spans="1:31" s="33" customFormat="1" ht="19.95" customHeight="1">
      <c r="A31" s="201"/>
      <c r="B31" s="190" t="s">
        <v>19</v>
      </c>
      <c r="C31" s="191"/>
      <c r="D31" s="191"/>
      <c r="E31" s="191"/>
      <c r="F31" s="192"/>
      <c r="G31" s="112">
        <v>3</v>
      </c>
      <c r="H31" s="193" t="s">
        <v>19</v>
      </c>
      <c r="I31" s="191"/>
      <c r="J31" s="191"/>
      <c r="K31" s="191"/>
      <c r="L31" s="192"/>
      <c r="M31" s="150">
        <v>3</v>
      </c>
      <c r="N31" s="194"/>
      <c r="O31" s="189"/>
      <c r="P31" s="189"/>
      <c r="Q31" s="189"/>
      <c r="R31" s="189"/>
      <c r="S31" s="136"/>
      <c r="T31" s="189"/>
      <c r="U31" s="189"/>
      <c r="V31" s="189"/>
      <c r="W31" s="189"/>
      <c r="X31" s="189"/>
      <c r="Y31" s="136"/>
      <c r="Z31" s="189"/>
      <c r="AA31" s="189"/>
      <c r="AB31" s="189"/>
      <c r="AC31" s="189"/>
      <c r="AD31" s="189"/>
      <c r="AE31" s="136"/>
    </row>
    <row r="32" spans="1:31" s="33" customFormat="1" ht="19.95" customHeight="1">
      <c r="A32" s="201"/>
      <c r="B32" s="190" t="s">
        <v>18</v>
      </c>
      <c r="C32" s="191"/>
      <c r="D32" s="191"/>
      <c r="E32" s="191"/>
      <c r="F32" s="192"/>
      <c r="G32" s="112">
        <v>1.7</v>
      </c>
      <c r="H32" s="193" t="s">
        <v>18</v>
      </c>
      <c r="I32" s="191"/>
      <c r="J32" s="191"/>
      <c r="K32" s="191"/>
      <c r="L32" s="192"/>
      <c r="M32" s="150">
        <v>1.7</v>
      </c>
      <c r="N32" s="194"/>
      <c r="O32" s="189"/>
      <c r="P32" s="189"/>
      <c r="Q32" s="189"/>
      <c r="R32" s="189"/>
      <c r="S32" s="136"/>
      <c r="T32" s="189"/>
      <c r="U32" s="189"/>
      <c r="V32" s="189"/>
      <c r="W32" s="189"/>
      <c r="X32" s="189"/>
      <c r="Y32" s="136"/>
      <c r="Z32" s="189"/>
      <c r="AA32" s="189"/>
      <c r="AB32" s="189"/>
      <c r="AC32" s="189"/>
      <c r="AD32" s="189"/>
      <c r="AE32" s="136"/>
    </row>
    <row r="33" spans="1:41" s="33" customFormat="1" ht="19.95" customHeight="1">
      <c r="A33" s="201"/>
      <c r="B33" s="190" t="s">
        <v>17</v>
      </c>
      <c r="C33" s="191"/>
      <c r="D33" s="191"/>
      <c r="E33" s="191"/>
      <c r="F33" s="192"/>
      <c r="G33" s="112">
        <v>0</v>
      </c>
      <c r="H33" s="193" t="s">
        <v>17</v>
      </c>
      <c r="I33" s="191"/>
      <c r="J33" s="191"/>
      <c r="K33" s="191"/>
      <c r="L33" s="192"/>
      <c r="M33" s="150">
        <v>0</v>
      </c>
      <c r="N33" s="194"/>
      <c r="O33" s="189"/>
      <c r="P33" s="189"/>
      <c r="Q33" s="189"/>
      <c r="R33" s="189"/>
      <c r="S33" s="136"/>
      <c r="T33" s="189"/>
      <c r="U33" s="189"/>
      <c r="V33" s="189"/>
      <c r="W33" s="189"/>
      <c r="X33" s="189"/>
      <c r="Y33" s="136"/>
      <c r="Z33" s="189"/>
      <c r="AA33" s="189"/>
      <c r="AB33" s="189"/>
      <c r="AC33" s="189"/>
      <c r="AD33" s="189"/>
      <c r="AE33" s="136"/>
    </row>
    <row r="34" spans="1:41" s="33" customFormat="1" ht="19.95" customHeight="1">
      <c r="A34" s="201"/>
      <c r="B34" s="190" t="s">
        <v>16</v>
      </c>
      <c r="C34" s="191"/>
      <c r="D34" s="191"/>
      <c r="E34" s="191"/>
      <c r="F34" s="192"/>
      <c r="G34" s="112">
        <v>1</v>
      </c>
      <c r="H34" s="193" t="s">
        <v>16</v>
      </c>
      <c r="I34" s="191"/>
      <c r="J34" s="191"/>
      <c r="K34" s="191"/>
      <c r="L34" s="192"/>
      <c r="M34" s="150">
        <v>0</v>
      </c>
      <c r="N34" s="194"/>
      <c r="O34" s="189"/>
      <c r="P34" s="189"/>
      <c r="Q34" s="189"/>
      <c r="R34" s="189"/>
      <c r="S34" s="136"/>
      <c r="T34" s="189"/>
      <c r="U34" s="189"/>
      <c r="V34" s="189"/>
      <c r="W34" s="189"/>
      <c r="X34" s="189"/>
      <c r="Y34" s="136"/>
      <c r="Z34" s="189"/>
      <c r="AA34" s="189"/>
      <c r="AB34" s="189"/>
      <c r="AC34" s="189"/>
      <c r="AD34" s="189"/>
      <c r="AE34" s="136"/>
    </row>
    <row r="35" spans="1:41" s="33" customFormat="1" ht="19.95" customHeight="1">
      <c r="A35" s="201"/>
      <c r="B35" s="190" t="s">
        <v>15</v>
      </c>
      <c r="C35" s="191"/>
      <c r="D35" s="191"/>
      <c r="E35" s="191"/>
      <c r="F35" s="192"/>
      <c r="G35" s="112">
        <v>2.5</v>
      </c>
      <c r="H35" s="193" t="s">
        <v>15</v>
      </c>
      <c r="I35" s="191"/>
      <c r="J35" s="191"/>
      <c r="K35" s="191"/>
      <c r="L35" s="192"/>
      <c r="M35" s="150">
        <v>2.6</v>
      </c>
      <c r="N35" s="194"/>
      <c r="O35" s="189"/>
      <c r="P35" s="189"/>
      <c r="Q35" s="189"/>
      <c r="R35" s="189"/>
      <c r="S35" s="136"/>
      <c r="T35" s="189"/>
      <c r="U35" s="189"/>
      <c r="V35" s="189"/>
      <c r="W35" s="189"/>
      <c r="X35" s="189"/>
      <c r="Y35" s="136"/>
      <c r="Z35" s="189"/>
      <c r="AA35" s="189"/>
      <c r="AB35" s="189"/>
      <c r="AC35" s="189"/>
      <c r="AD35" s="189"/>
      <c r="AE35" s="136"/>
    </row>
    <row r="36" spans="1:41" s="33" customFormat="1" ht="19.5" customHeight="1">
      <c r="A36" s="201"/>
      <c r="B36" s="190" t="s">
        <v>14</v>
      </c>
      <c r="C36" s="191"/>
      <c r="D36" s="191"/>
      <c r="E36" s="191"/>
      <c r="F36" s="192"/>
      <c r="G36" s="113">
        <f>G30*68+G31*45+G32*25+G34*60+G35*75</f>
        <v>826.2</v>
      </c>
      <c r="H36" s="193" t="s">
        <v>14</v>
      </c>
      <c r="I36" s="191"/>
      <c r="J36" s="191"/>
      <c r="K36" s="191"/>
      <c r="L36" s="192"/>
      <c r="M36" s="151">
        <f>M30*68+M31*45+M32*25+M34*60+M35*75</f>
        <v>821.3</v>
      </c>
      <c r="N36" s="194"/>
      <c r="O36" s="189"/>
      <c r="P36" s="189"/>
      <c r="Q36" s="189"/>
      <c r="R36" s="189"/>
      <c r="S36" s="137"/>
      <c r="T36" s="189"/>
      <c r="U36" s="189"/>
      <c r="V36" s="189"/>
      <c r="W36" s="189"/>
      <c r="X36" s="189"/>
      <c r="Y36" s="137"/>
      <c r="Z36" s="189"/>
      <c r="AA36" s="189"/>
      <c r="AB36" s="189"/>
      <c r="AC36" s="189"/>
      <c r="AD36" s="189"/>
      <c r="AE36" s="137"/>
    </row>
    <row r="37" spans="1:41" s="33" customFormat="1" ht="26.25" customHeight="1">
      <c r="A37" s="36"/>
      <c r="B37" s="36" t="s">
        <v>13</v>
      </c>
      <c r="C37" s="183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38"/>
      <c r="N37" s="156"/>
      <c r="O37" s="42"/>
      <c r="P37" s="40"/>
      <c r="R37" s="138"/>
      <c r="T37" s="42"/>
      <c r="U37" s="42"/>
      <c r="V37" s="40"/>
      <c r="X37" s="138"/>
      <c r="Z37" s="42"/>
      <c r="AA37" s="42"/>
      <c r="AB37" s="40"/>
      <c r="AD37" s="138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8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N15:N20"/>
    <mergeCell ref="T15:T20"/>
    <mergeCell ref="Z5:Z7"/>
    <mergeCell ref="A8:A14"/>
    <mergeCell ref="B8:B14"/>
    <mergeCell ref="H8:H14"/>
    <mergeCell ref="T8:T14"/>
    <mergeCell ref="Z8:Z14"/>
    <mergeCell ref="N5:N7"/>
    <mergeCell ref="N8:N14"/>
    <mergeCell ref="A5:A7"/>
    <mergeCell ref="B5:B7"/>
    <mergeCell ref="H5:H7"/>
    <mergeCell ref="T5:T7"/>
    <mergeCell ref="Z15:Z20"/>
    <mergeCell ref="A15:A20"/>
    <mergeCell ref="Z21:Z24"/>
    <mergeCell ref="A25:A27"/>
    <mergeCell ref="B25:B27"/>
    <mergeCell ref="H25:H27"/>
    <mergeCell ref="T25:T27"/>
    <mergeCell ref="A21:A24"/>
    <mergeCell ref="B21:B24"/>
    <mergeCell ref="H21:H24"/>
    <mergeCell ref="T21:T24"/>
    <mergeCell ref="Z25:Z27"/>
    <mergeCell ref="N21:N24"/>
    <mergeCell ref="N25:N27"/>
    <mergeCell ref="B15:B20"/>
    <mergeCell ref="H15:H20"/>
    <mergeCell ref="A30:A36"/>
    <mergeCell ref="B30:F30"/>
    <mergeCell ref="H30:L30"/>
    <mergeCell ref="B36:F36"/>
    <mergeCell ref="H36:L36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H32:L32"/>
    <mergeCell ref="N32:R32"/>
    <mergeCell ref="T32:X32"/>
    <mergeCell ref="N33:R33"/>
    <mergeCell ref="T33:X33"/>
    <mergeCell ref="Z33:AD33"/>
    <mergeCell ref="Z30:AD30"/>
    <mergeCell ref="B31:F31"/>
    <mergeCell ref="H31:L31"/>
    <mergeCell ref="N31:R31"/>
    <mergeCell ref="T31:X31"/>
    <mergeCell ref="Z31:AD31"/>
    <mergeCell ref="N30:R30"/>
    <mergeCell ref="T30:X30"/>
    <mergeCell ref="Z36:AD36"/>
    <mergeCell ref="B35:F35"/>
    <mergeCell ref="H35:L35"/>
    <mergeCell ref="N35:R35"/>
    <mergeCell ref="T35:X35"/>
    <mergeCell ref="Z35:AD35"/>
    <mergeCell ref="N36:R36"/>
    <mergeCell ref="T36:X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topLeftCell="A4" zoomScale="75" zoomScaleNormal="75" workbookViewId="0">
      <selection activeCell="K11" sqref="K11"/>
    </sheetView>
  </sheetViews>
  <sheetFormatPr defaultColWidth="9" defaultRowHeight="14.15"/>
  <cols>
    <col min="1" max="1" width="5.23046875" style="27" customWidth="1"/>
    <col min="2" max="2" width="4.3828125" style="27" customWidth="1"/>
    <col min="3" max="3" width="6.4609375" style="27" customWidth="1"/>
    <col min="4" max="4" width="5" style="27" customWidth="1"/>
    <col min="5" max="5" width="5.765625" style="27" customWidth="1"/>
    <col min="6" max="6" width="6.23046875" style="27" customWidth="1"/>
    <col min="7" max="7" width="6.84375" style="27" customWidth="1"/>
    <col min="8" max="8" width="5.4609375" style="27" customWidth="1"/>
    <col min="9" max="9" width="6.4609375" style="27" customWidth="1"/>
    <col min="10" max="10" width="7.4609375" style="27" customWidth="1"/>
    <col min="11" max="11" width="6.23046875" style="27" customWidth="1"/>
    <col min="12" max="12" width="5.61328125" style="27" customWidth="1"/>
    <col min="13" max="13" width="7.15234375" style="115" customWidth="1"/>
    <col min="14" max="14" width="5.23046875" style="27" customWidth="1"/>
    <col min="15" max="16" width="6.4609375" style="27" customWidth="1"/>
    <col min="17" max="18" width="6.61328125" style="27" customWidth="1"/>
    <col min="19" max="19" width="7.15234375" style="115" customWidth="1"/>
    <col min="20" max="20" width="5.3828125" style="27" customWidth="1"/>
    <col min="21" max="21" width="6.4609375" style="27" customWidth="1"/>
    <col min="22" max="22" width="6.3828125" style="27" customWidth="1"/>
    <col min="23" max="23" width="6" style="27" customWidth="1"/>
    <col min="24" max="24" width="5.765625" style="27" customWidth="1"/>
    <col min="25" max="25" width="7.15234375" style="115" customWidth="1"/>
    <col min="26" max="26" width="5" style="27" customWidth="1"/>
    <col min="27" max="27" width="6.4609375" style="27" customWidth="1"/>
    <col min="28" max="28" width="7" style="27" customWidth="1"/>
    <col min="29" max="30" width="5.765625" style="27" customWidth="1"/>
    <col min="31" max="31" width="7.15234375" style="115" customWidth="1"/>
    <col min="32" max="16384" width="9" style="17"/>
  </cols>
  <sheetData>
    <row r="1" spans="1:32" ht="24.45">
      <c r="A1" s="214" t="s">
        <v>229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16"/>
      <c r="AE1" s="16"/>
    </row>
    <row r="2" spans="1:32" ht="20.149999999999999">
      <c r="A2" s="86" t="s">
        <v>233</v>
      </c>
      <c r="B2" s="47"/>
      <c r="C2" s="47"/>
      <c r="D2" s="47"/>
      <c r="E2" s="47"/>
      <c r="F2" s="47"/>
      <c r="G2" s="47"/>
      <c r="H2" s="47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216" t="s">
        <v>25</v>
      </c>
      <c r="V2" s="216"/>
      <c r="W2" s="216"/>
      <c r="X2" s="216"/>
      <c r="Y2" s="216"/>
      <c r="Z2" s="216"/>
      <c r="AA2" s="216"/>
      <c r="AB2" s="216"/>
      <c r="AC2" s="216"/>
      <c r="AD2" s="216"/>
      <c r="AE2" s="19"/>
    </row>
    <row r="3" spans="1:32" ht="16.75">
      <c r="A3" s="52" t="s">
        <v>26</v>
      </c>
      <c r="B3" s="217">
        <f>萬新葷菜單!A5</f>
        <v>44900</v>
      </c>
      <c r="C3" s="218"/>
      <c r="D3" s="218"/>
      <c r="E3" s="219">
        <f>萬新葷菜單!B5</f>
        <v>44900</v>
      </c>
      <c r="F3" s="219"/>
      <c r="G3" s="220"/>
      <c r="H3" s="221">
        <f>萬新葷菜單!A6</f>
        <v>44901</v>
      </c>
      <c r="I3" s="218"/>
      <c r="J3" s="218"/>
      <c r="K3" s="222">
        <f>H3</f>
        <v>44901</v>
      </c>
      <c r="L3" s="222"/>
      <c r="M3" s="226"/>
      <c r="N3" s="221">
        <f>萬新葷菜單!A7</f>
        <v>44902</v>
      </c>
      <c r="O3" s="218"/>
      <c r="P3" s="218"/>
      <c r="Q3" s="222">
        <f>N3</f>
        <v>44902</v>
      </c>
      <c r="R3" s="222"/>
      <c r="S3" s="226"/>
      <c r="T3" s="218">
        <f>萬新葷菜單!A8</f>
        <v>44903</v>
      </c>
      <c r="U3" s="218"/>
      <c r="V3" s="218"/>
      <c r="W3" s="222">
        <f>T3</f>
        <v>44903</v>
      </c>
      <c r="X3" s="222"/>
      <c r="Y3" s="226"/>
      <c r="Z3" s="221">
        <f>萬新葷菜單!A9</f>
        <v>44904</v>
      </c>
      <c r="AA3" s="218"/>
      <c r="AB3" s="218"/>
      <c r="AC3" s="222">
        <f>Z3</f>
        <v>44904</v>
      </c>
      <c r="AD3" s="222"/>
      <c r="AE3" s="227"/>
    </row>
    <row r="4" spans="1:32" s="24" customFormat="1" ht="16.75">
      <c r="A4" s="53" t="s">
        <v>27</v>
      </c>
      <c r="B4" s="49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4" t="s">
        <v>42</v>
      </c>
      <c r="H4" s="168" t="s">
        <v>33</v>
      </c>
      <c r="I4" s="21" t="s">
        <v>29</v>
      </c>
      <c r="J4" s="22" t="s">
        <v>30</v>
      </c>
      <c r="K4" s="59" t="s">
        <v>31</v>
      </c>
      <c r="L4" s="139" t="s">
        <v>32</v>
      </c>
      <c r="M4" s="58" t="s">
        <v>43</v>
      </c>
      <c r="N4" s="48" t="s">
        <v>33</v>
      </c>
      <c r="O4" s="21" t="s">
        <v>29</v>
      </c>
      <c r="P4" s="22" t="s">
        <v>30</v>
      </c>
      <c r="Q4" s="59" t="s">
        <v>31</v>
      </c>
      <c r="R4" s="59" t="s">
        <v>34</v>
      </c>
      <c r="S4" s="141" t="s">
        <v>43</v>
      </c>
      <c r="T4" s="45" t="s">
        <v>33</v>
      </c>
      <c r="U4" s="21" t="s">
        <v>29</v>
      </c>
      <c r="V4" s="162" t="s">
        <v>30</v>
      </c>
      <c r="W4" s="59" t="s">
        <v>31</v>
      </c>
      <c r="X4" s="59" t="s">
        <v>34</v>
      </c>
      <c r="Y4" s="54" t="s">
        <v>43</v>
      </c>
      <c r="Z4" s="48" t="s">
        <v>33</v>
      </c>
      <c r="AA4" s="21" t="s">
        <v>29</v>
      </c>
      <c r="AB4" s="22" t="s">
        <v>30</v>
      </c>
      <c r="AC4" s="59" t="s">
        <v>31</v>
      </c>
      <c r="AD4" s="59" t="s">
        <v>34</v>
      </c>
      <c r="AE4" s="140" t="s">
        <v>43</v>
      </c>
      <c r="AF4" s="25"/>
    </row>
    <row r="5" spans="1:32" s="24" customFormat="1" ht="16.5" customHeight="1">
      <c r="A5" s="212" t="s">
        <v>39</v>
      </c>
      <c r="B5" s="238" t="str">
        <f>萬新葷菜單!C5</f>
        <v>白米飯</v>
      </c>
      <c r="C5" s="67" t="s">
        <v>124</v>
      </c>
      <c r="D5" s="116">
        <v>110</v>
      </c>
      <c r="E5" s="185">
        <f t="shared" ref="E5" si="0">D5*370/1000</f>
        <v>40.700000000000003</v>
      </c>
      <c r="F5" s="21"/>
      <c r="G5" s="169"/>
      <c r="H5" s="228" t="str">
        <f>萬新葷菜單!C6</f>
        <v>胚芽米飯</v>
      </c>
      <c r="I5" s="67" t="s">
        <v>124</v>
      </c>
      <c r="J5" s="116">
        <v>93</v>
      </c>
      <c r="K5" s="185">
        <f t="shared" ref="K5:K6" si="1">J5*370/1000</f>
        <v>34.409999999999997</v>
      </c>
      <c r="L5" s="97"/>
      <c r="M5" s="98"/>
      <c r="N5" s="235"/>
      <c r="O5" s="96"/>
      <c r="P5" s="116"/>
      <c r="Q5" s="116"/>
      <c r="R5" s="100"/>
      <c r="S5" s="98"/>
      <c r="T5" s="229" t="str">
        <f>萬新葷菜單!C8</f>
        <v>芝麻米飯</v>
      </c>
      <c r="U5" s="175" t="s">
        <v>124</v>
      </c>
      <c r="V5" s="116">
        <v>110</v>
      </c>
      <c r="W5" s="185">
        <f t="shared" ref="W5" si="2">V5*370/1000</f>
        <v>40.700000000000003</v>
      </c>
      <c r="X5" s="92"/>
      <c r="Y5" s="116"/>
      <c r="Z5" s="235" t="str">
        <f>萬新葷菜單!C9</f>
        <v>海苔飯</v>
      </c>
      <c r="AA5" s="92" t="s">
        <v>124</v>
      </c>
      <c r="AB5" s="116">
        <v>110</v>
      </c>
      <c r="AC5" s="185">
        <f t="shared" ref="AC5" si="3">AB5*370/1000</f>
        <v>40.700000000000003</v>
      </c>
      <c r="AD5" s="92"/>
      <c r="AE5" s="95"/>
      <c r="AF5" s="25"/>
    </row>
    <row r="6" spans="1:32" s="24" customFormat="1" ht="16.75">
      <c r="A6" s="204"/>
      <c r="B6" s="239"/>
      <c r="C6" s="67"/>
      <c r="D6" s="116"/>
      <c r="E6" s="116"/>
      <c r="F6" s="21"/>
      <c r="G6" s="169"/>
      <c r="H6" s="228"/>
      <c r="I6" s="67" t="s">
        <v>153</v>
      </c>
      <c r="J6" s="116">
        <v>17</v>
      </c>
      <c r="K6" s="185">
        <f t="shared" si="1"/>
        <v>6.29</v>
      </c>
      <c r="L6" s="97"/>
      <c r="M6" s="98"/>
      <c r="N6" s="236"/>
      <c r="O6" s="96"/>
      <c r="P6" s="116"/>
      <c r="Q6" s="116"/>
      <c r="R6" s="100"/>
      <c r="S6" s="98"/>
      <c r="T6" s="230"/>
      <c r="U6" s="175" t="s">
        <v>163</v>
      </c>
      <c r="V6" s="116">
        <v>1</v>
      </c>
      <c r="W6" s="116">
        <v>1</v>
      </c>
      <c r="X6" s="92"/>
      <c r="Y6" s="116"/>
      <c r="Z6" s="236"/>
      <c r="AA6" s="92" t="s">
        <v>168</v>
      </c>
      <c r="AB6" s="116">
        <v>1</v>
      </c>
      <c r="AC6" s="116">
        <v>1</v>
      </c>
      <c r="AD6" s="92"/>
      <c r="AE6" s="95"/>
      <c r="AF6" s="25"/>
    </row>
    <row r="7" spans="1:32" s="24" customFormat="1" ht="16.75">
      <c r="A7" s="205"/>
      <c r="B7" s="240"/>
      <c r="C7" s="67"/>
      <c r="D7" s="116"/>
      <c r="E7" s="116"/>
      <c r="F7" s="21"/>
      <c r="G7" s="169"/>
      <c r="H7" s="228"/>
      <c r="I7" s="67"/>
      <c r="J7" s="116"/>
      <c r="K7" s="116"/>
      <c r="L7" s="97"/>
      <c r="M7" s="98"/>
      <c r="N7" s="241"/>
      <c r="O7" s="96"/>
      <c r="P7" s="116"/>
      <c r="Q7" s="116"/>
      <c r="R7" s="100"/>
      <c r="S7" s="98"/>
      <c r="T7" s="231"/>
      <c r="U7" s="175"/>
      <c r="V7" s="116"/>
      <c r="W7" s="116"/>
      <c r="X7" s="92"/>
      <c r="Y7" s="116"/>
      <c r="Z7" s="237"/>
      <c r="AA7" s="92"/>
      <c r="AB7" s="116"/>
      <c r="AC7" s="116"/>
      <c r="AD7" s="92"/>
      <c r="AE7" s="95"/>
      <c r="AF7" s="25"/>
    </row>
    <row r="8" spans="1:32" s="27" customFormat="1" ht="16.5" customHeight="1">
      <c r="A8" s="212" t="s">
        <v>38</v>
      </c>
      <c r="B8" s="242" t="str">
        <f>萬新葷菜單!D5</f>
        <v>家鄉屈雞</v>
      </c>
      <c r="C8" s="67" t="s">
        <v>136</v>
      </c>
      <c r="D8" s="116">
        <v>110</v>
      </c>
      <c r="E8" s="185">
        <f t="shared" ref="E8" si="4">D8*370/1000</f>
        <v>40.700000000000003</v>
      </c>
      <c r="F8" s="21"/>
      <c r="G8" s="170"/>
      <c r="H8" s="228" t="str">
        <f>萬新葷菜單!D6</f>
        <v>蔥醬淋魚丁</v>
      </c>
      <c r="I8" s="67" t="s">
        <v>154</v>
      </c>
      <c r="J8" s="116">
        <v>120</v>
      </c>
      <c r="K8" s="185">
        <f t="shared" ref="K8:K9" si="5">J8*370/1000</f>
        <v>44.4</v>
      </c>
      <c r="L8" s="101"/>
      <c r="M8" s="102"/>
      <c r="N8" s="236" t="str">
        <f>萬新葷菜單!D7</f>
        <v>義大利麵肉醬麵</v>
      </c>
      <c r="O8" s="95" t="s">
        <v>158</v>
      </c>
      <c r="P8" s="116">
        <v>170</v>
      </c>
      <c r="Q8" s="185">
        <f t="shared" ref="Q8:Q12" si="6">P8*370/1000</f>
        <v>62.9</v>
      </c>
      <c r="R8" s="101"/>
      <c r="S8" s="102"/>
      <c r="T8" s="229" t="str">
        <f>萬新葷菜單!D8</f>
        <v>三 杯 雞</v>
      </c>
      <c r="U8" s="96" t="s">
        <v>136</v>
      </c>
      <c r="V8" s="116">
        <v>70</v>
      </c>
      <c r="W8" s="185">
        <f t="shared" ref="W8:W9" si="7">V8*370/1000</f>
        <v>25.9</v>
      </c>
      <c r="X8" s="92"/>
      <c r="Y8" s="116"/>
      <c r="Z8" s="232" t="str">
        <f>萬新葷菜單!D9</f>
        <v>紅 燒 肉</v>
      </c>
      <c r="AA8" s="92" t="s">
        <v>128</v>
      </c>
      <c r="AB8" s="116">
        <v>80</v>
      </c>
      <c r="AC8" s="185">
        <f t="shared" ref="AC8:AC10" si="8">AB8*370/1000</f>
        <v>29.6</v>
      </c>
      <c r="AD8" s="92"/>
      <c r="AE8" s="95"/>
    </row>
    <row r="9" spans="1:32" s="27" customFormat="1" ht="16.75">
      <c r="A9" s="204"/>
      <c r="B9" s="243"/>
      <c r="C9" s="67"/>
      <c r="D9" s="116"/>
      <c r="E9" s="116"/>
      <c r="F9" s="21"/>
      <c r="G9" s="170"/>
      <c r="H9" s="228"/>
      <c r="I9" s="67" t="s">
        <v>235</v>
      </c>
      <c r="J9" s="116">
        <v>30</v>
      </c>
      <c r="K9" s="185">
        <f t="shared" si="5"/>
        <v>11.1</v>
      </c>
      <c r="L9" s="101"/>
      <c r="M9" s="103"/>
      <c r="N9" s="236"/>
      <c r="O9" s="95" t="s">
        <v>181</v>
      </c>
      <c r="P9" s="116">
        <v>40</v>
      </c>
      <c r="Q9" s="185">
        <f t="shared" si="6"/>
        <v>14.8</v>
      </c>
      <c r="R9" s="101"/>
      <c r="S9" s="103"/>
      <c r="T9" s="230"/>
      <c r="U9" s="96" t="s">
        <v>164</v>
      </c>
      <c r="V9" s="116">
        <v>53</v>
      </c>
      <c r="W9" s="185">
        <f t="shared" si="7"/>
        <v>19.61</v>
      </c>
      <c r="X9" s="92"/>
      <c r="Y9" s="116"/>
      <c r="Z9" s="233"/>
      <c r="AA9" s="92" t="s">
        <v>127</v>
      </c>
      <c r="AB9" s="116">
        <v>25</v>
      </c>
      <c r="AC9" s="185">
        <f t="shared" si="8"/>
        <v>9.25</v>
      </c>
      <c r="AD9" s="92"/>
      <c r="AE9" s="95"/>
    </row>
    <row r="10" spans="1:32" s="27" customFormat="1" ht="16.75">
      <c r="A10" s="204"/>
      <c r="B10" s="243"/>
      <c r="C10" s="67"/>
      <c r="D10" s="116"/>
      <c r="E10" s="116"/>
      <c r="F10" s="21"/>
      <c r="G10" s="170"/>
      <c r="H10" s="228"/>
      <c r="I10" s="67" t="s">
        <v>244</v>
      </c>
      <c r="J10" s="116">
        <v>1</v>
      </c>
      <c r="K10" s="185">
        <v>1</v>
      </c>
      <c r="L10" s="101"/>
      <c r="M10" s="103"/>
      <c r="N10" s="236"/>
      <c r="O10" s="95" t="s">
        <v>132</v>
      </c>
      <c r="P10" s="116">
        <v>30</v>
      </c>
      <c r="Q10" s="185">
        <f t="shared" si="6"/>
        <v>11.1</v>
      </c>
      <c r="R10" s="101"/>
      <c r="S10" s="103"/>
      <c r="T10" s="230"/>
      <c r="U10" s="96"/>
      <c r="V10" s="116"/>
      <c r="W10" s="116"/>
      <c r="X10" s="92"/>
      <c r="Y10" s="116"/>
      <c r="Z10" s="233"/>
      <c r="AA10" s="92" t="s">
        <v>137</v>
      </c>
      <c r="AB10" s="116">
        <v>40</v>
      </c>
      <c r="AC10" s="185">
        <f t="shared" si="8"/>
        <v>14.8</v>
      </c>
      <c r="AD10" s="92"/>
      <c r="AE10" s="95"/>
    </row>
    <row r="11" spans="1:32" s="27" customFormat="1" ht="16.75">
      <c r="A11" s="204"/>
      <c r="B11" s="243"/>
      <c r="C11" s="67"/>
      <c r="D11" s="116"/>
      <c r="E11" s="116"/>
      <c r="F11" s="21"/>
      <c r="G11" s="170"/>
      <c r="H11" s="228"/>
      <c r="I11" s="67"/>
      <c r="J11" s="116"/>
      <c r="K11" s="116"/>
      <c r="L11" s="101"/>
      <c r="M11" s="103"/>
      <c r="N11" s="236"/>
      <c r="O11" s="95" t="s">
        <v>126</v>
      </c>
      <c r="P11" s="116">
        <v>38</v>
      </c>
      <c r="Q11" s="185">
        <f t="shared" si="6"/>
        <v>14.06</v>
      </c>
      <c r="R11" s="101"/>
      <c r="S11" s="103"/>
      <c r="T11" s="230"/>
      <c r="U11" s="96"/>
      <c r="V11" s="116"/>
      <c r="W11" s="116"/>
      <c r="X11" s="92"/>
      <c r="Y11" s="116"/>
      <c r="Z11" s="233"/>
      <c r="AA11" s="92"/>
      <c r="AB11" s="116"/>
      <c r="AC11" s="116"/>
      <c r="AD11" s="92"/>
      <c r="AE11" s="95"/>
      <c r="AF11" s="29"/>
    </row>
    <row r="12" spans="1:32" s="27" customFormat="1" ht="16.75">
      <c r="A12" s="204"/>
      <c r="B12" s="243"/>
      <c r="C12" s="67"/>
      <c r="D12" s="116"/>
      <c r="E12" s="116"/>
      <c r="F12" s="20"/>
      <c r="G12" s="171"/>
      <c r="H12" s="228" t="str">
        <f>萬新葷菜單!E6</f>
        <v>菜脯炒蛋</v>
      </c>
      <c r="I12" s="67" t="s">
        <v>155</v>
      </c>
      <c r="J12" s="116">
        <v>42</v>
      </c>
      <c r="K12" s="185">
        <f t="shared" ref="K12:K13" si="9">J12*370/1000</f>
        <v>15.54</v>
      </c>
      <c r="L12" s="101"/>
      <c r="M12" s="103"/>
      <c r="N12" s="236"/>
      <c r="O12" s="95" t="s">
        <v>127</v>
      </c>
      <c r="P12" s="116">
        <v>12</v>
      </c>
      <c r="Q12" s="185">
        <f t="shared" si="6"/>
        <v>4.4400000000000004</v>
      </c>
      <c r="R12" s="101"/>
      <c r="S12" s="103"/>
      <c r="T12" s="230"/>
      <c r="U12" s="96"/>
      <c r="V12" s="116"/>
      <c r="W12" s="116"/>
      <c r="X12" s="92"/>
      <c r="Y12" s="116"/>
      <c r="Z12" s="233"/>
      <c r="AA12" s="92"/>
      <c r="AB12" s="116"/>
      <c r="AC12" s="116"/>
      <c r="AD12" s="92"/>
      <c r="AE12" s="95"/>
    </row>
    <row r="13" spans="1:32" s="27" customFormat="1" ht="15.75" customHeight="1">
      <c r="A13" s="204"/>
      <c r="B13" s="243"/>
      <c r="C13" s="67"/>
      <c r="D13" s="116"/>
      <c r="E13" s="116"/>
      <c r="F13" s="20"/>
      <c r="G13" s="171"/>
      <c r="H13" s="228"/>
      <c r="I13" s="67" t="s">
        <v>239</v>
      </c>
      <c r="J13" s="116">
        <v>39</v>
      </c>
      <c r="K13" s="185">
        <f t="shared" si="9"/>
        <v>14.43</v>
      </c>
      <c r="L13" s="101"/>
      <c r="M13" s="103"/>
      <c r="N13" s="236"/>
      <c r="O13" s="95"/>
      <c r="P13" s="116"/>
      <c r="Q13" s="116"/>
      <c r="R13" s="101"/>
      <c r="S13" s="103"/>
      <c r="T13" s="230"/>
      <c r="U13" s="96"/>
      <c r="V13" s="116"/>
      <c r="W13" s="116"/>
      <c r="X13" s="92"/>
      <c r="Y13" s="116"/>
      <c r="Z13" s="233"/>
      <c r="AA13" s="92"/>
      <c r="AB13" s="116"/>
      <c r="AC13" s="116"/>
      <c r="AD13" s="92"/>
      <c r="AE13" s="95"/>
    </row>
    <row r="14" spans="1:32" s="27" customFormat="1" ht="16.75">
      <c r="A14" s="205"/>
      <c r="B14" s="244"/>
      <c r="C14" s="67"/>
      <c r="D14" s="116"/>
      <c r="E14" s="116"/>
      <c r="F14" s="20"/>
      <c r="G14" s="171"/>
      <c r="H14" s="228"/>
      <c r="I14" s="67"/>
      <c r="J14" s="116"/>
      <c r="K14" s="116"/>
      <c r="L14" s="101"/>
      <c r="M14" s="103"/>
      <c r="N14" s="237"/>
      <c r="O14" s="95"/>
      <c r="P14" s="116"/>
      <c r="Q14" s="116"/>
      <c r="R14" s="101"/>
      <c r="S14" s="103"/>
      <c r="T14" s="231"/>
      <c r="U14" s="96"/>
      <c r="V14" s="116"/>
      <c r="W14" s="116"/>
      <c r="X14" s="92"/>
      <c r="Y14" s="116"/>
      <c r="Z14" s="234"/>
      <c r="AA14" s="92"/>
      <c r="AB14" s="116"/>
      <c r="AC14" s="116"/>
      <c r="AD14" s="92"/>
      <c r="AE14" s="95"/>
    </row>
    <row r="15" spans="1:32" s="27" customFormat="1" ht="15.75" customHeight="1">
      <c r="A15" s="203" t="s">
        <v>35</v>
      </c>
      <c r="B15" s="242" t="str">
        <f>萬新葷菜單!E5</f>
        <v>日式壽喜燒</v>
      </c>
      <c r="C15" s="164" t="s">
        <v>142</v>
      </c>
      <c r="D15" s="116">
        <v>22</v>
      </c>
      <c r="E15" s="185">
        <f t="shared" ref="E15:E19" si="10">D15*370/1000</f>
        <v>8.14</v>
      </c>
      <c r="F15" s="20"/>
      <c r="G15" s="171"/>
      <c r="H15" s="228"/>
      <c r="I15" s="67"/>
      <c r="J15" s="116"/>
      <c r="K15" s="116"/>
      <c r="L15" s="101"/>
      <c r="M15" s="103"/>
      <c r="N15" s="232" t="str">
        <f>萬新葷菜單!E7</f>
        <v>魷魚丸×2</v>
      </c>
      <c r="O15" s="96" t="s">
        <v>161</v>
      </c>
      <c r="P15" s="116">
        <v>50</v>
      </c>
      <c r="Q15" s="185">
        <f t="shared" ref="Q15" si="11">P15*370/1000</f>
        <v>18.5</v>
      </c>
      <c r="R15" s="101"/>
      <c r="S15" s="103"/>
      <c r="T15" s="245" t="str">
        <f>萬新葷菜單!E8</f>
        <v>青花肉片</v>
      </c>
      <c r="U15" s="96" t="s">
        <v>142</v>
      </c>
      <c r="V15" s="116">
        <v>53</v>
      </c>
      <c r="W15" s="185">
        <f t="shared" ref="W15:W18" si="12">V15*370/1000</f>
        <v>19.61</v>
      </c>
      <c r="X15" s="92"/>
      <c r="Y15" s="116"/>
      <c r="Z15" s="232" t="str">
        <f>萬新葷菜單!E9</f>
        <v>泰式香豆腐</v>
      </c>
      <c r="AA15" s="92" t="s">
        <v>169</v>
      </c>
      <c r="AB15" s="116">
        <v>54</v>
      </c>
      <c r="AC15" s="185">
        <f t="shared" ref="AC15" si="13">AB15*370/1000</f>
        <v>19.98</v>
      </c>
      <c r="AD15" s="92"/>
      <c r="AE15" s="95"/>
    </row>
    <row r="16" spans="1:32" s="27" customFormat="1" ht="16.5" customHeight="1">
      <c r="A16" s="204"/>
      <c r="B16" s="243"/>
      <c r="C16" s="69" t="s">
        <v>143</v>
      </c>
      <c r="D16" s="116">
        <v>15</v>
      </c>
      <c r="E16" s="185">
        <f t="shared" si="10"/>
        <v>5.55</v>
      </c>
      <c r="F16" s="26"/>
      <c r="G16" s="172"/>
      <c r="H16" s="228"/>
      <c r="I16" s="67"/>
      <c r="J16" s="116"/>
      <c r="K16" s="116"/>
      <c r="L16" s="101"/>
      <c r="M16" s="103"/>
      <c r="N16" s="233"/>
      <c r="O16" s="96"/>
      <c r="P16" s="116"/>
      <c r="Q16" s="116"/>
      <c r="R16" s="101"/>
      <c r="S16" s="103"/>
      <c r="T16" s="246"/>
      <c r="U16" s="96" t="s">
        <v>165</v>
      </c>
      <c r="V16" s="116">
        <v>45</v>
      </c>
      <c r="W16" s="185">
        <f t="shared" si="12"/>
        <v>16.649999999999999</v>
      </c>
      <c r="X16" s="92"/>
      <c r="Y16" s="116"/>
      <c r="Z16" s="233"/>
      <c r="AA16" s="92"/>
      <c r="AB16" s="116"/>
      <c r="AC16" s="116"/>
      <c r="AD16" s="92"/>
      <c r="AE16" s="95"/>
    </row>
    <row r="17" spans="1:31" s="27" customFormat="1" ht="16.75">
      <c r="A17" s="204"/>
      <c r="B17" s="243"/>
      <c r="C17" s="69" t="s">
        <v>145</v>
      </c>
      <c r="D17" s="116">
        <v>14</v>
      </c>
      <c r="E17" s="185">
        <f t="shared" si="10"/>
        <v>5.18</v>
      </c>
      <c r="F17" s="28"/>
      <c r="G17" s="173"/>
      <c r="H17" s="228"/>
      <c r="I17" s="67"/>
      <c r="J17" s="116"/>
      <c r="K17" s="116"/>
      <c r="L17" s="101"/>
      <c r="M17" s="103"/>
      <c r="N17" s="233"/>
      <c r="O17" s="96"/>
      <c r="P17" s="116"/>
      <c r="Q17" s="116"/>
      <c r="R17" s="101"/>
      <c r="S17" s="103"/>
      <c r="T17" s="246"/>
      <c r="U17" s="96" t="s">
        <v>166</v>
      </c>
      <c r="V17" s="116">
        <v>1</v>
      </c>
      <c r="W17" s="185">
        <f t="shared" si="12"/>
        <v>0.37</v>
      </c>
      <c r="X17" s="92"/>
      <c r="Y17" s="116"/>
      <c r="Z17" s="233"/>
      <c r="AA17" s="92"/>
      <c r="AB17" s="116"/>
      <c r="AC17" s="116"/>
      <c r="AD17" s="92"/>
      <c r="AE17" s="95"/>
    </row>
    <row r="18" spans="1:31" s="27" customFormat="1" ht="16.75">
      <c r="A18" s="204"/>
      <c r="B18" s="243"/>
      <c r="C18" s="164" t="s">
        <v>144</v>
      </c>
      <c r="D18" s="116">
        <v>7</v>
      </c>
      <c r="E18" s="185">
        <f t="shared" si="10"/>
        <v>2.59</v>
      </c>
      <c r="F18" s="20"/>
      <c r="G18" s="171"/>
      <c r="H18" s="228" t="str">
        <f>萬新葷菜單!F6</f>
        <v>炒大陸妹</v>
      </c>
      <c r="I18" s="67" t="s">
        <v>156</v>
      </c>
      <c r="J18" s="116">
        <v>100</v>
      </c>
      <c r="K18" s="185">
        <f t="shared" ref="K18" si="14">J18*370/1000</f>
        <v>37</v>
      </c>
      <c r="L18" s="101"/>
      <c r="M18" s="103"/>
      <c r="N18" s="233"/>
      <c r="O18" s="96"/>
      <c r="P18" s="116"/>
      <c r="Q18" s="116"/>
      <c r="R18" s="101"/>
      <c r="S18" s="103"/>
      <c r="T18" s="246"/>
      <c r="U18" s="96" t="s">
        <v>127</v>
      </c>
      <c r="V18" s="116">
        <v>20</v>
      </c>
      <c r="W18" s="185">
        <f t="shared" si="12"/>
        <v>7.4</v>
      </c>
      <c r="X18" s="92"/>
      <c r="Y18" s="116"/>
      <c r="Z18" s="233"/>
      <c r="AA18" s="92"/>
      <c r="AB18" s="116"/>
      <c r="AC18" s="116"/>
      <c r="AD18" s="92"/>
      <c r="AE18" s="95"/>
    </row>
    <row r="19" spans="1:31" s="27" customFormat="1" ht="16.75">
      <c r="A19" s="204"/>
      <c r="B19" s="243"/>
      <c r="C19" s="164" t="s">
        <v>126</v>
      </c>
      <c r="D19" s="116">
        <v>25</v>
      </c>
      <c r="E19" s="185">
        <f t="shared" si="10"/>
        <v>9.25</v>
      </c>
      <c r="F19" s="20"/>
      <c r="G19" s="171"/>
      <c r="H19" s="228"/>
      <c r="I19" s="67"/>
      <c r="J19" s="116"/>
      <c r="K19" s="116"/>
      <c r="L19" s="101"/>
      <c r="M19" s="103"/>
      <c r="N19" s="233"/>
      <c r="O19" s="96"/>
      <c r="P19" s="116"/>
      <c r="Q19" s="116"/>
      <c r="R19" s="101"/>
      <c r="S19" s="103"/>
      <c r="T19" s="246"/>
      <c r="U19" s="96"/>
      <c r="V19" s="116"/>
      <c r="W19" s="116"/>
      <c r="X19" s="92"/>
      <c r="Y19" s="116"/>
      <c r="Z19" s="233"/>
      <c r="AA19" s="92"/>
      <c r="AB19" s="116"/>
      <c r="AC19" s="116"/>
      <c r="AD19" s="92"/>
      <c r="AE19" s="95"/>
    </row>
    <row r="20" spans="1:31" s="27" customFormat="1" ht="16.75">
      <c r="A20" s="205"/>
      <c r="B20" s="244"/>
      <c r="C20" s="164"/>
      <c r="D20" s="116"/>
      <c r="E20" s="116"/>
      <c r="F20" s="20"/>
      <c r="G20" s="171"/>
      <c r="H20" s="228"/>
      <c r="I20" s="67"/>
      <c r="J20" s="116"/>
      <c r="K20" s="116"/>
      <c r="L20" s="101"/>
      <c r="M20" s="103"/>
      <c r="N20" s="234"/>
      <c r="O20" s="96"/>
      <c r="P20" s="116"/>
      <c r="Q20" s="116"/>
      <c r="R20" s="101"/>
      <c r="S20" s="103"/>
      <c r="T20" s="247"/>
      <c r="U20" s="96"/>
      <c r="V20" s="116"/>
      <c r="W20" s="116"/>
      <c r="X20" s="92"/>
      <c r="Y20" s="116"/>
      <c r="Z20" s="234"/>
      <c r="AA20" s="92"/>
      <c r="AB20" s="116"/>
      <c r="AC20" s="116"/>
      <c r="AD20" s="92"/>
      <c r="AE20" s="95"/>
    </row>
    <row r="21" spans="1:31" s="27" customFormat="1" ht="16.5" customHeight="1">
      <c r="A21" s="203" t="s">
        <v>36</v>
      </c>
      <c r="B21" s="242" t="str">
        <f>萬新葷菜單!F5</f>
        <v>炒小白菜</v>
      </c>
      <c r="C21" s="164" t="s">
        <v>146</v>
      </c>
      <c r="D21" s="116">
        <v>100</v>
      </c>
      <c r="E21" s="185">
        <f t="shared" ref="E21" si="15">D21*370/1000</f>
        <v>37</v>
      </c>
      <c r="F21" s="20"/>
      <c r="G21" s="171"/>
      <c r="H21" s="228"/>
      <c r="I21" s="67"/>
      <c r="J21" s="116"/>
      <c r="K21" s="116"/>
      <c r="L21" s="101"/>
      <c r="M21" s="103"/>
      <c r="N21" s="232" t="str">
        <f>萬新葷菜單!F7</f>
        <v>炒 油 菜</v>
      </c>
      <c r="O21" s="96" t="s">
        <v>160</v>
      </c>
      <c r="P21" s="116">
        <v>100</v>
      </c>
      <c r="Q21" s="185">
        <f t="shared" ref="Q21" si="16">P21*370/1000</f>
        <v>37</v>
      </c>
      <c r="R21" s="101"/>
      <c r="S21" s="103"/>
      <c r="T21" s="245" t="str">
        <f>萬新葷菜單!F8</f>
        <v>有機蔬菜</v>
      </c>
      <c r="U21" s="96" t="s">
        <v>134</v>
      </c>
      <c r="V21" s="116">
        <v>100</v>
      </c>
      <c r="W21" s="185">
        <f t="shared" ref="W21" si="17">V21*370/1000</f>
        <v>37</v>
      </c>
      <c r="X21" s="92"/>
      <c r="Y21" s="116"/>
      <c r="Z21" s="232" t="str">
        <f>萬新葷菜單!F9</f>
        <v>炒青江菜</v>
      </c>
      <c r="AA21" s="92" t="s">
        <v>219</v>
      </c>
      <c r="AB21" s="116">
        <v>100</v>
      </c>
      <c r="AC21" s="185">
        <f t="shared" ref="AC21" si="18">AB21*370/1000</f>
        <v>37</v>
      </c>
      <c r="AD21" s="92"/>
      <c r="AE21" s="95"/>
    </row>
    <row r="22" spans="1:31" s="27" customFormat="1" ht="16.5" customHeight="1">
      <c r="A22" s="204"/>
      <c r="B22" s="243"/>
      <c r="C22" s="67"/>
      <c r="D22" s="116"/>
      <c r="E22" s="116"/>
      <c r="F22" s="21"/>
      <c r="G22" s="170"/>
      <c r="H22" s="228" t="str">
        <f>萬新葷菜單!G6</f>
        <v>蔬菜濃湯</v>
      </c>
      <c r="I22" s="67" t="s">
        <v>157</v>
      </c>
      <c r="J22" s="116">
        <v>23</v>
      </c>
      <c r="K22" s="185">
        <f t="shared" ref="K22:K25" si="19">J22*370/1000</f>
        <v>8.51</v>
      </c>
      <c r="L22" s="101"/>
      <c r="M22" s="103"/>
      <c r="N22" s="233"/>
      <c r="O22" s="96"/>
      <c r="P22" s="116"/>
      <c r="Q22" s="116"/>
      <c r="R22" s="101"/>
      <c r="S22" s="103"/>
      <c r="T22" s="246"/>
      <c r="U22" s="96"/>
      <c r="V22" s="116"/>
      <c r="W22" s="116"/>
      <c r="X22" s="92"/>
      <c r="Y22" s="116"/>
      <c r="Z22" s="233"/>
      <c r="AA22" s="92"/>
      <c r="AB22" s="116"/>
      <c r="AC22" s="116"/>
      <c r="AD22" s="92"/>
      <c r="AE22" s="95"/>
    </row>
    <row r="23" spans="1:31" s="27" customFormat="1" ht="16.5" customHeight="1">
      <c r="A23" s="204"/>
      <c r="B23" s="243"/>
      <c r="C23" s="67"/>
      <c r="D23" s="116"/>
      <c r="E23" s="116"/>
      <c r="F23" s="21"/>
      <c r="G23" s="170"/>
      <c r="H23" s="228"/>
      <c r="I23" s="67" t="s">
        <v>214</v>
      </c>
      <c r="J23" s="116">
        <v>8</v>
      </c>
      <c r="K23" s="185">
        <f t="shared" si="19"/>
        <v>2.96</v>
      </c>
      <c r="L23" s="101"/>
      <c r="M23" s="103"/>
      <c r="N23" s="233"/>
      <c r="O23" s="96"/>
      <c r="P23" s="116"/>
      <c r="Q23" s="116"/>
      <c r="R23" s="101"/>
      <c r="S23" s="103"/>
      <c r="T23" s="246"/>
      <c r="U23" s="96"/>
      <c r="V23" s="116"/>
      <c r="W23" s="116"/>
      <c r="X23" s="92"/>
      <c r="Y23" s="116"/>
      <c r="Z23" s="233"/>
      <c r="AA23" s="92"/>
      <c r="AB23" s="116"/>
      <c r="AC23" s="116"/>
      <c r="AD23" s="92"/>
      <c r="AE23" s="95"/>
    </row>
    <row r="24" spans="1:31" s="27" customFormat="1" ht="16.75">
      <c r="A24" s="205"/>
      <c r="B24" s="244"/>
      <c r="C24" s="165"/>
      <c r="D24" s="116"/>
      <c r="E24" s="116"/>
      <c r="F24" s="21"/>
      <c r="G24" s="170"/>
      <c r="H24" s="228"/>
      <c r="I24" s="67" t="s">
        <v>215</v>
      </c>
      <c r="J24" s="116">
        <v>5</v>
      </c>
      <c r="K24" s="185">
        <f t="shared" si="19"/>
        <v>1.85</v>
      </c>
      <c r="L24" s="101"/>
      <c r="M24" s="103"/>
      <c r="N24" s="234"/>
      <c r="O24" s="96"/>
      <c r="P24" s="116"/>
      <c r="Q24" s="116"/>
      <c r="R24" s="101"/>
      <c r="S24" s="103"/>
      <c r="T24" s="247"/>
      <c r="U24" s="96"/>
      <c r="V24" s="116"/>
      <c r="W24" s="116"/>
      <c r="X24" s="92"/>
      <c r="Y24" s="116"/>
      <c r="Z24" s="234"/>
      <c r="AA24" s="92"/>
      <c r="AB24" s="116"/>
      <c r="AC24" s="116"/>
      <c r="AD24" s="92"/>
      <c r="AE24" s="95"/>
    </row>
    <row r="25" spans="1:31" s="27" customFormat="1" ht="15.75" customHeight="1">
      <c r="A25" s="203" t="s">
        <v>37</v>
      </c>
      <c r="B25" s="242" t="str">
        <f>萬新葷菜單!G5</f>
        <v>當歸銀蘿</v>
      </c>
      <c r="C25" s="166" t="s">
        <v>137</v>
      </c>
      <c r="D25" s="116">
        <v>43</v>
      </c>
      <c r="E25" s="185">
        <f t="shared" ref="E25" si="20">D25*370/1000</f>
        <v>15.91</v>
      </c>
      <c r="F25" s="21"/>
      <c r="G25" s="170"/>
      <c r="H25" s="228"/>
      <c r="I25" s="67" t="s">
        <v>216</v>
      </c>
      <c r="J25" s="116">
        <v>10</v>
      </c>
      <c r="K25" s="185">
        <f t="shared" si="19"/>
        <v>3.7</v>
      </c>
      <c r="L25" s="101"/>
      <c r="M25" s="103"/>
      <c r="N25" s="232" t="str">
        <f>萬新葷菜單!G7</f>
        <v>黃 瓜 湯</v>
      </c>
      <c r="O25" s="96" t="s">
        <v>162</v>
      </c>
      <c r="P25" s="116">
        <v>55</v>
      </c>
      <c r="Q25" s="185">
        <f t="shared" ref="Q25" si="21">P25*370/1000</f>
        <v>20.350000000000001</v>
      </c>
      <c r="R25" s="101"/>
      <c r="S25" s="103"/>
      <c r="T25" s="245" t="str">
        <f>萬新葷菜單!G8</f>
        <v>柴魚紫菜</v>
      </c>
      <c r="U25" s="96" t="s">
        <v>167</v>
      </c>
      <c r="V25" s="116">
        <v>1</v>
      </c>
      <c r="W25" s="116">
        <v>1</v>
      </c>
      <c r="X25" s="92"/>
      <c r="Y25" s="116"/>
      <c r="Z25" s="232" t="str">
        <f>萬新葷菜單!G9</f>
        <v>大白菜湯</v>
      </c>
      <c r="AA25" s="92" t="s">
        <v>238</v>
      </c>
      <c r="AB25" s="116">
        <v>30</v>
      </c>
      <c r="AC25" s="185">
        <f t="shared" ref="AC25" si="22">AB25*370/1000</f>
        <v>11.1</v>
      </c>
      <c r="AD25" s="92"/>
      <c r="AE25" s="95"/>
    </row>
    <row r="26" spans="1:31" s="27" customFormat="1" ht="16.75">
      <c r="A26" s="204"/>
      <c r="B26" s="243"/>
      <c r="C26" s="182" t="s">
        <v>147</v>
      </c>
      <c r="D26" s="116">
        <v>1</v>
      </c>
      <c r="E26" s="116">
        <v>1</v>
      </c>
      <c r="F26" s="20"/>
      <c r="G26" s="171"/>
      <c r="H26" s="228"/>
      <c r="I26" s="67"/>
      <c r="J26" s="116"/>
      <c r="K26" s="116"/>
      <c r="L26" s="101"/>
      <c r="M26" s="103"/>
      <c r="N26" s="233"/>
      <c r="O26" s="96"/>
      <c r="P26" s="116"/>
      <c r="Q26" s="185"/>
      <c r="R26" s="101"/>
      <c r="S26" s="103"/>
      <c r="T26" s="246"/>
      <c r="U26" s="96" t="s">
        <v>221</v>
      </c>
      <c r="V26" s="116">
        <v>1</v>
      </c>
      <c r="W26" s="116">
        <v>1</v>
      </c>
      <c r="X26" s="92"/>
      <c r="Y26" s="116"/>
      <c r="Z26" s="233"/>
      <c r="AA26" s="92"/>
      <c r="AB26" s="116"/>
      <c r="AC26" s="116"/>
      <c r="AD26" s="92"/>
      <c r="AE26" s="95"/>
    </row>
    <row r="27" spans="1:31" s="27" customFormat="1" ht="16.75">
      <c r="A27" s="205"/>
      <c r="B27" s="248"/>
      <c r="C27" s="167"/>
      <c r="D27" s="116"/>
      <c r="E27" s="116"/>
      <c r="F27" s="21"/>
      <c r="G27" s="174"/>
      <c r="H27" s="228"/>
      <c r="I27" s="67"/>
      <c r="J27" s="116"/>
      <c r="K27" s="116"/>
      <c r="L27" s="101"/>
      <c r="M27" s="103"/>
      <c r="N27" s="234"/>
      <c r="O27" s="96"/>
      <c r="P27" s="116"/>
      <c r="Q27" s="116"/>
      <c r="R27" s="99"/>
      <c r="S27" s="103"/>
      <c r="T27" s="247"/>
      <c r="U27" s="96"/>
      <c r="V27" s="116"/>
      <c r="W27" s="116"/>
      <c r="X27" s="92"/>
      <c r="Y27" s="116"/>
      <c r="Z27" s="234"/>
      <c r="AA27" s="92"/>
      <c r="AB27" s="116"/>
      <c r="AC27" s="116"/>
      <c r="AD27" s="92"/>
      <c r="AE27" s="95"/>
    </row>
    <row r="28" spans="1:31" s="33" customFormat="1" ht="18" customHeight="1">
      <c r="A28" s="43" t="s">
        <v>23</v>
      </c>
      <c r="B28" s="105"/>
      <c r="C28" s="30"/>
      <c r="D28" s="30"/>
      <c r="E28" s="31"/>
      <c r="F28" s="30"/>
      <c r="G28" s="91"/>
      <c r="H28" s="104" t="s">
        <v>23</v>
      </c>
      <c r="I28" s="105" t="s">
        <v>23</v>
      </c>
      <c r="J28" s="116"/>
      <c r="K28" s="106"/>
      <c r="L28" s="107"/>
      <c r="M28" s="108"/>
      <c r="N28" s="104"/>
      <c r="O28" s="107"/>
      <c r="P28" s="105"/>
      <c r="Q28" s="105"/>
      <c r="R28" s="107"/>
      <c r="S28" s="108"/>
      <c r="T28" s="109" t="s">
        <v>23</v>
      </c>
      <c r="U28" s="105" t="s">
        <v>23</v>
      </c>
      <c r="V28" s="116"/>
      <c r="W28" s="116"/>
      <c r="X28" s="107"/>
      <c r="Y28" s="110"/>
      <c r="Z28" s="104"/>
      <c r="AA28" s="107"/>
      <c r="AB28" s="105"/>
      <c r="AC28" s="111"/>
      <c r="AD28" s="107"/>
      <c r="AE28" s="32"/>
    </row>
    <row r="29" spans="1:31" s="33" customFormat="1" ht="18" customHeight="1">
      <c r="A29" s="44" t="s">
        <v>22</v>
      </c>
      <c r="B29" s="105"/>
      <c r="C29" s="30"/>
      <c r="D29" s="30"/>
      <c r="E29" s="31"/>
      <c r="F29" s="30"/>
      <c r="G29" s="91"/>
      <c r="H29" s="104"/>
      <c r="I29" s="107"/>
      <c r="J29" s="105"/>
      <c r="K29" s="106"/>
      <c r="L29" s="107"/>
      <c r="M29" s="108"/>
      <c r="N29" s="104"/>
      <c r="O29" s="107"/>
      <c r="P29" s="105"/>
      <c r="Q29" s="106"/>
      <c r="R29" s="107"/>
      <c r="S29" s="108"/>
      <c r="T29" s="109"/>
      <c r="U29" s="107"/>
      <c r="V29" s="105"/>
      <c r="W29" s="106"/>
      <c r="X29" s="107"/>
      <c r="Y29" s="110"/>
      <c r="Z29" s="104"/>
      <c r="AA29" s="107"/>
      <c r="AB29" s="105"/>
      <c r="AC29" s="111"/>
      <c r="AD29" s="107"/>
      <c r="AE29" s="32"/>
    </row>
    <row r="30" spans="1:31" s="33" customFormat="1" ht="19.95" customHeight="1">
      <c r="A30" s="201" t="s">
        <v>21</v>
      </c>
      <c r="B30" s="190" t="s">
        <v>20</v>
      </c>
      <c r="C30" s="191"/>
      <c r="D30" s="191"/>
      <c r="E30" s="191"/>
      <c r="F30" s="192"/>
      <c r="G30" s="112">
        <v>5.5</v>
      </c>
      <c r="H30" s="193" t="s">
        <v>20</v>
      </c>
      <c r="I30" s="191"/>
      <c r="J30" s="191"/>
      <c r="K30" s="191"/>
      <c r="L30" s="192"/>
      <c r="M30" s="112">
        <v>5.6</v>
      </c>
      <c r="N30" s="193" t="s">
        <v>20</v>
      </c>
      <c r="O30" s="191"/>
      <c r="P30" s="191"/>
      <c r="Q30" s="191"/>
      <c r="R30" s="192"/>
      <c r="S30" s="112">
        <v>5.7</v>
      </c>
      <c r="T30" s="191" t="s">
        <v>20</v>
      </c>
      <c r="U30" s="191"/>
      <c r="V30" s="191"/>
      <c r="W30" s="191"/>
      <c r="X30" s="192"/>
      <c r="Y30" s="112">
        <v>7</v>
      </c>
      <c r="Z30" s="190" t="s">
        <v>20</v>
      </c>
      <c r="AA30" s="191"/>
      <c r="AB30" s="191"/>
      <c r="AC30" s="191"/>
      <c r="AD30" s="192"/>
      <c r="AE30" s="117">
        <v>5.5</v>
      </c>
    </row>
    <row r="31" spans="1:31" s="33" customFormat="1" ht="19.95" customHeight="1">
      <c r="A31" s="201"/>
      <c r="B31" s="190" t="s">
        <v>19</v>
      </c>
      <c r="C31" s="191"/>
      <c r="D31" s="191"/>
      <c r="E31" s="191"/>
      <c r="F31" s="192"/>
      <c r="G31" s="112">
        <v>3</v>
      </c>
      <c r="H31" s="193" t="s">
        <v>19</v>
      </c>
      <c r="I31" s="191"/>
      <c r="J31" s="191"/>
      <c r="K31" s="191"/>
      <c r="L31" s="192"/>
      <c r="M31" s="112">
        <v>3</v>
      </c>
      <c r="N31" s="193" t="s">
        <v>19</v>
      </c>
      <c r="O31" s="191"/>
      <c r="P31" s="191"/>
      <c r="Q31" s="191"/>
      <c r="R31" s="192"/>
      <c r="S31" s="112">
        <v>3</v>
      </c>
      <c r="T31" s="191" t="s">
        <v>19</v>
      </c>
      <c r="U31" s="191"/>
      <c r="V31" s="191"/>
      <c r="W31" s="191"/>
      <c r="X31" s="192"/>
      <c r="Y31" s="112">
        <v>3</v>
      </c>
      <c r="Z31" s="190" t="s">
        <v>19</v>
      </c>
      <c r="AA31" s="191"/>
      <c r="AB31" s="191"/>
      <c r="AC31" s="191"/>
      <c r="AD31" s="192"/>
      <c r="AE31" s="117">
        <v>3</v>
      </c>
    </row>
    <row r="32" spans="1:31" s="33" customFormat="1" ht="19.95" customHeight="1">
      <c r="A32" s="201"/>
      <c r="B32" s="190" t="s">
        <v>18</v>
      </c>
      <c r="C32" s="191"/>
      <c r="D32" s="191"/>
      <c r="E32" s="191"/>
      <c r="F32" s="192"/>
      <c r="G32" s="112">
        <v>1.8</v>
      </c>
      <c r="H32" s="193" t="s">
        <v>18</v>
      </c>
      <c r="I32" s="191"/>
      <c r="J32" s="191"/>
      <c r="K32" s="191"/>
      <c r="L32" s="192"/>
      <c r="M32" s="112">
        <v>2.1</v>
      </c>
      <c r="N32" s="193" t="s">
        <v>18</v>
      </c>
      <c r="O32" s="191"/>
      <c r="P32" s="191"/>
      <c r="Q32" s="191"/>
      <c r="R32" s="192"/>
      <c r="S32" s="112">
        <v>2.1</v>
      </c>
      <c r="T32" s="191" t="s">
        <v>18</v>
      </c>
      <c r="U32" s="191"/>
      <c r="V32" s="191"/>
      <c r="W32" s="191"/>
      <c r="X32" s="192"/>
      <c r="Y32" s="112">
        <v>1.7</v>
      </c>
      <c r="Z32" s="190" t="s">
        <v>18</v>
      </c>
      <c r="AA32" s="191"/>
      <c r="AB32" s="191"/>
      <c r="AC32" s="191"/>
      <c r="AD32" s="192"/>
      <c r="AE32" s="117">
        <v>2</v>
      </c>
    </row>
    <row r="33" spans="1:41" s="33" customFormat="1" ht="19.95" customHeight="1">
      <c r="A33" s="201"/>
      <c r="B33" s="190" t="s">
        <v>17</v>
      </c>
      <c r="C33" s="191"/>
      <c r="D33" s="191"/>
      <c r="E33" s="191"/>
      <c r="F33" s="192"/>
      <c r="G33" s="112">
        <v>0</v>
      </c>
      <c r="H33" s="193" t="s">
        <v>17</v>
      </c>
      <c r="I33" s="191"/>
      <c r="J33" s="191"/>
      <c r="K33" s="191"/>
      <c r="L33" s="192"/>
      <c r="M33" s="112">
        <v>0</v>
      </c>
      <c r="N33" s="193" t="s">
        <v>17</v>
      </c>
      <c r="O33" s="191"/>
      <c r="P33" s="191"/>
      <c r="Q33" s="191"/>
      <c r="R33" s="192"/>
      <c r="S33" s="112">
        <v>0</v>
      </c>
      <c r="T33" s="191" t="s">
        <v>17</v>
      </c>
      <c r="U33" s="191"/>
      <c r="V33" s="191"/>
      <c r="W33" s="191"/>
      <c r="X33" s="192"/>
      <c r="Y33" s="112">
        <v>0</v>
      </c>
      <c r="Z33" s="190" t="s">
        <v>17</v>
      </c>
      <c r="AA33" s="191"/>
      <c r="AB33" s="191"/>
      <c r="AC33" s="191"/>
      <c r="AD33" s="192"/>
      <c r="AE33" s="117">
        <v>0</v>
      </c>
    </row>
    <row r="34" spans="1:41" s="33" customFormat="1" ht="19.95" customHeight="1">
      <c r="A34" s="201"/>
      <c r="B34" s="190" t="s">
        <v>16</v>
      </c>
      <c r="C34" s="191"/>
      <c r="D34" s="191"/>
      <c r="E34" s="191"/>
      <c r="F34" s="192"/>
      <c r="G34" s="112">
        <v>0</v>
      </c>
      <c r="H34" s="193" t="s">
        <v>16</v>
      </c>
      <c r="I34" s="191"/>
      <c r="J34" s="191"/>
      <c r="K34" s="191"/>
      <c r="L34" s="192"/>
      <c r="M34" s="112">
        <v>1</v>
      </c>
      <c r="N34" s="193" t="s">
        <v>16</v>
      </c>
      <c r="O34" s="191"/>
      <c r="P34" s="191"/>
      <c r="Q34" s="191"/>
      <c r="R34" s="192"/>
      <c r="S34" s="112">
        <v>0</v>
      </c>
      <c r="T34" s="191" t="s">
        <v>16</v>
      </c>
      <c r="U34" s="191"/>
      <c r="V34" s="191"/>
      <c r="W34" s="191"/>
      <c r="X34" s="192"/>
      <c r="Y34" s="112">
        <v>1</v>
      </c>
      <c r="Z34" s="190" t="s">
        <v>16</v>
      </c>
      <c r="AA34" s="191"/>
      <c r="AB34" s="191"/>
      <c r="AC34" s="191"/>
      <c r="AD34" s="192"/>
      <c r="AE34" s="117">
        <v>0</v>
      </c>
    </row>
    <row r="35" spans="1:41" s="33" customFormat="1" ht="19.95" customHeight="1">
      <c r="A35" s="201"/>
      <c r="B35" s="190" t="s">
        <v>15</v>
      </c>
      <c r="C35" s="191"/>
      <c r="D35" s="191"/>
      <c r="E35" s="191"/>
      <c r="F35" s="192"/>
      <c r="G35" s="112">
        <v>3</v>
      </c>
      <c r="H35" s="193" t="s">
        <v>15</v>
      </c>
      <c r="I35" s="191"/>
      <c r="J35" s="191"/>
      <c r="K35" s="191"/>
      <c r="L35" s="192"/>
      <c r="M35" s="112">
        <v>2.5</v>
      </c>
      <c r="N35" s="193" t="s">
        <v>15</v>
      </c>
      <c r="O35" s="191"/>
      <c r="P35" s="191"/>
      <c r="Q35" s="191"/>
      <c r="R35" s="192"/>
      <c r="S35" s="112">
        <v>3</v>
      </c>
      <c r="T35" s="191" t="s">
        <v>15</v>
      </c>
      <c r="U35" s="191"/>
      <c r="V35" s="191"/>
      <c r="W35" s="191"/>
      <c r="X35" s="192"/>
      <c r="Y35" s="112">
        <v>3</v>
      </c>
      <c r="Z35" s="190" t="s">
        <v>15</v>
      </c>
      <c r="AA35" s="191"/>
      <c r="AB35" s="191"/>
      <c r="AC35" s="191"/>
      <c r="AD35" s="192"/>
      <c r="AE35" s="117">
        <v>3.2</v>
      </c>
    </row>
    <row r="36" spans="1:41" s="33" customFormat="1" ht="19.5" customHeight="1">
      <c r="A36" s="201"/>
      <c r="B36" s="190" t="s">
        <v>14</v>
      </c>
      <c r="C36" s="191"/>
      <c r="D36" s="191"/>
      <c r="E36" s="191"/>
      <c r="F36" s="192"/>
      <c r="G36" s="113">
        <f>G30*68+G31*45+G32*25+G34*60+G35*75</f>
        <v>779</v>
      </c>
      <c r="H36" s="193" t="s">
        <v>14</v>
      </c>
      <c r="I36" s="191"/>
      <c r="J36" s="191"/>
      <c r="K36" s="191"/>
      <c r="L36" s="192"/>
      <c r="M36" s="113">
        <f>M30*68+M31*45+M32*25+M34*60+M35*75</f>
        <v>815.8</v>
      </c>
      <c r="N36" s="193" t="s">
        <v>14</v>
      </c>
      <c r="O36" s="191"/>
      <c r="P36" s="191"/>
      <c r="Q36" s="191"/>
      <c r="R36" s="192"/>
      <c r="S36" s="113">
        <f>S30*68+S31*45+S32*25+S34*60+S35*75</f>
        <v>800.1</v>
      </c>
      <c r="T36" s="191" t="s">
        <v>14</v>
      </c>
      <c r="U36" s="191"/>
      <c r="V36" s="191"/>
      <c r="W36" s="191"/>
      <c r="X36" s="192"/>
      <c r="Y36" s="113">
        <f>Y30*68+Y31*45+Y32*25+Y34*60+Y35*75</f>
        <v>938.5</v>
      </c>
      <c r="Z36" s="190" t="s">
        <v>14</v>
      </c>
      <c r="AA36" s="191"/>
      <c r="AB36" s="191"/>
      <c r="AC36" s="191"/>
      <c r="AD36" s="192"/>
      <c r="AE36" s="118">
        <f>AE30*68+AE31*45+AE32*25+AE34*60+AE35*75</f>
        <v>799</v>
      </c>
    </row>
    <row r="37" spans="1:41" s="33" customFormat="1" ht="26.25" customHeight="1">
      <c r="A37" s="36"/>
      <c r="B37" s="36" t="s">
        <v>222</v>
      </c>
      <c r="C37" s="183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114"/>
      <c r="N37" s="51" t="s">
        <v>13</v>
      </c>
      <c r="O37" s="36"/>
      <c r="P37" s="37"/>
      <c r="Q37" s="38"/>
      <c r="R37" s="39"/>
      <c r="S37" s="114"/>
      <c r="T37" s="46" t="s">
        <v>13</v>
      </c>
      <c r="U37" s="36"/>
      <c r="V37" s="37"/>
      <c r="W37" s="38"/>
      <c r="X37" s="39"/>
      <c r="Y37" s="46"/>
      <c r="Z37" s="51" t="s">
        <v>13</v>
      </c>
      <c r="AA37" s="36"/>
      <c r="AB37" s="37"/>
      <c r="AC37" s="38"/>
      <c r="AD37" s="39"/>
      <c r="AE37" s="119"/>
      <c r="AN37" s="40"/>
      <c r="AO37" s="34"/>
    </row>
    <row r="38" spans="1:41" s="33" customFormat="1" ht="24.75" customHeight="1">
      <c r="A38" s="41" t="s">
        <v>12</v>
      </c>
      <c r="B38" s="40"/>
      <c r="H38" s="42"/>
      <c r="M38" s="42"/>
      <c r="N38" s="42" t="s">
        <v>11</v>
      </c>
      <c r="R38" s="42"/>
      <c r="S38" s="42"/>
      <c r="T38" s="42" t="s">
        <v>10</v>
      </c>
      <c r="Y38" s="42"/>
      <c r="Z38" s="42" t="s">
        <v>9</v>
      </c>
      <c r="AD38" s="42"/>
      <c r="AE38" s="42"/>
    </row>
  </sheetData>
  <mergeCells count="78">
    <mergeCell ref="T36:X36"/>
    <mergeCell ref="Z30:AD30"/>
    <mergeCell ref="Z31:AD31"/>
    <mergeCell ref="Z32:AD32"/>
    <mergeCell ref="Z33:AD33"/>
    <mergeCell ref="Z34:AD34"/>
    <mergeCell ref="Z35:AD35"/>
    <mergeCell ref="Z36:AD36"/>
    <mergeCell ref="T30:X30"/>
    <mergeCell ref="T31:X31"/>
    <mergeCell ref="T32:X32"/>
    <mergeCell ref="T33:X33"/>
    <mergeCell ref="T34:X34"/>
    <mergeCell ref="T35:X35"/>
    <mergeCell ref="B30:F30"/>
    <mergeCell ref="B31:F31"/>
    <mergeCell ref="B32:F32"/>
    <mergeCell ref="B33:F33"/>
    <mergeCell ref="N31:R31"/>
    <mergeCell ref="N32:R32"/>
    <mergeCell ref="N33:R33"/>
    <mergeCell ref="H32:L32"/>
    <mergeCell ref="H33:L33"/>
    <mergeCell ref="H35:L35"/>
    <mergeCell ref="H36:L36"/>
    <mergeCell ref="N30:R30"/>
    <mergeCell ref="N34:R34"/>
    <mergeCell ref="N35:R35"/>
    <mergeCell ref="H34:L34"/>
    <mergeCell ref="N15:N20"/>
    <mergeCell ref="T15:T20"/>
    <mergeCell ref="N8:N14"/>
    <mergeCell ref="A30:A36"/>
    <mergeCell ref="Z25:Z27"/>
    <mergeCell ref="Z21:Z24"/>
    <mergeCell ref="A25:A27"/>
    <mergeCell ref="B25:B27"/>
    <mergeCell ref="N25:N27"/>
    <mergeCell ref="T25:T27"/>
    <mergeCell ref="N36:R36"/>
    <mergeCell ref="B34:F34"/>
    <mergeCell ref="B35:F35"/>
    <mergeCell ref="B36:F36"/>
    <mergeCell ref="H30:L30"/>
    <mergeCell ref="H31:L31"/>
    <mergeCell ref="A21:A24"/>
    <mergeCell ref="B21:B24"/>
    <mergeCell ref="N21:N24"/>
    <mergeCell ref="T21:T24"/>
    <mergeCell ref="H22:H27"/>
    <mergeCell ref="H5:H7"/>
    <mergeCell ref="T5:T7"/>
    <mergeCell ref="Z8:Z14"/>
    <mergeCell ref="Z15:Z20"/>
    <mergeCell ref="A5:A7"/>
    <mergeCell ref="Z5:Z7"/>
    <mergeCell ref="B5:B7"/>
    <mergeCell ref="N5:N7"/>
    <mergeCell ref="A8:A14"/>
    <mergeCell ref="B8:B14"/>
    <mergeCell ref="T8:T14"/>
    <mergeCell ref="A15:A20"/>
    <mergeCell ref="B15:B20"/>
    <mergeCell ref="H8:H11"/>
    <mergeCell ref="H12:H17"/>
    <mergeCell ref="H18:H21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8"/>
  <sheetViews>
    <sheetView zoomScale="75" zoomScaleNormal="75" workbookViewId="0">
      <selection activeCell="AC25" sqref="AC25"/>
    </sheetView>
  </sheetViews>
  <sheetFormatPr defaultColWidth="9" defaultRowHeight="14.15"/>
  <cols>
    <col min="1" max="1" width="5.23046875" style="27" customWidth="1"/>
    <col min="2" max="2" width="5.4609375" style="27" customWidth="1"/>
    <col min="3" max="3" width="6.4609375" style="27" customWidth="1"/>
    <col min="4" max="4" width="5" style="27" customWidth="1"/>
    <col min="5" max="5" width="5.765625" style="27" customWidth="1"/>
    <col min="6" max="6" width="6.23046875" style="27" customWidth="1"/>
    <col min="7" max="7" width="7.15234375" style="27" customWidth="1"/>
    <col min="8" max="8" width="5.4609375" style="27" customWidth="1"/>
    <col min="9" max="9" width="6.4609375" style="27" customWidth="1"/>
    <col min="10" max="10" width="7.4609375" style="27" customWidth="1"/>
    <col min="11" max="11" width="6.23046875" style="27" customWidth="1"/>
    <col min="12" max="12" width="5.61328125" style="27" customWidth="1"/>
    <col min="13" max="13" width="7.15234375" style="27" customWidth="1"/>
    <col min="14" max="14" width="5.23046875" style="27" customWidth="1"/>
    <col min="15" max="16" width="6.4609375" style="27" customWidth="1"/>
    <col min="17" max="18" width="6.61328125" style="27" customWidth="1"/>
    <col min="19" max="19" width="7.15234375" style="27" customWidth="1"/>
    <col min="20" max="20" width="5.3828125" style="27" customWidth="1"/>
    <col min="21" max="21" width="6.4609375" style="27" customWidth="1"/>
    <col min="22" max="22" width="6.3828125" style="27" customWidth="1"/>
    <col min="23" max="23" width="6" style="27" customWidth="1"/>
    <col min="24" max="24" width="5.765625" style="27" customWidth="1"/>
    <col min="25" max="25" width="7.15234375" style="27" customWidth="1"/>
    <col min="26" max="26" width="5" style="27" customWidth="1"/>
    <col min="27" max="27" width="6.4609375" style="27" customWidth="1"/>
    <col min="28" max="28" width="7" style="27" customWidth="1"/>
    <col min="29" max="30" width="5.765625" style="27" customWidth="1"/>
    <col min="31" max="31" width="7.15234375" style="27" customWidth="1"/>
    <col min="32" max="16384" width="9" style="17"/>
  </cols>
  <sheetData>
    <row r="1" spans="1:32" ht="24.45">
      <c r="A1" s="214" t="s">
        <v>230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16"/>
      <c r="AE1" s="16"/>
    </row>
    <row r="2" spans="1:32" ht="20.149999999999999">
      <c r="A2" s="86" t="s">
        <v>233</v>
      </c>
      <c r="B2" s="47"/>
      <c r="C2" s="47"/>
      <c r="D2" s="47"/>
      <c r="E2" s="47"/>
      <c r="F2" s="47"/>
      <c r="G2" s="47"/>
      <c r="H2" s="47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216" t="s">
        <v>25</v>
      </c>
      <c r="V2" s="216"/>
      <c r="W2" s="216"/>
      <c r="X2" s="216"/>
      <c r="Y2" s="216"/>
      <c r="Z2" s="216"/>
      <c r="AA2" s="216"/>
      <c r="AB2" s="216"/>
      <c r="AC2" s="216"/>
      <c r="AD2" s="216"/>
      <c r="AE2" s="19"/>
    </row>
    <row r="3" spans="1:32" ht="16.75">
      <c r="A3" s="52" t="s">
        <v>26</v>
      </c>
      <c r="B3" s="217">
        <f>萬新葷菜單!A10</f>
        <v>44907</v>
      </c>
      <c r="C3" s="218"/>
      <c r="D3" s="218"/>
      <c r="E3" s="219">
        <f>萬新葷菜單!B5</f>
        <v>44900</v>
      </c>
      <c r="F3" s="219"/>
      <c r="G3" s="220"/>
      <c r="H3" s="221">
        <f>萬新葷菜單!A11</f>
        <v>44908</v>
      </c>
      <c r="I3" s="218"/>
      <c r="J3" s="218"/>
      <c r="K3" s="222">
        <f>H3</f>
        <v>44908</v>
      </c>
      <c r="L3" s="222"/>
      <c r="M3" s="226"/>
      <c r="N3" s="221">
        <f>萬新葷菜單!A12</f>
        <v>44909</v>
      </c>
      <c r="O3" s="218"/>
      <c r="P3" s="218"/>
      <c r="Q3" s="222">
        <f>N3</f>
        <v>44909</v>
      </c>
      <c r="R3" s="222"/>
      <c r="S3" s="226"/>
      <c r="T3" s="218">
        <f>萬新葷菜單!A13</f>
        <v>44910</v>
      </c>
      <c r="U3" s="218"/>
      <c r="V3" s="218"/>
      <c r="W3" s="222">
        <f>T3</f>
        <v>44910</v>
      </c>
      <c r="X3" s="222"/>
      <c r="Y3" s="226"/>
      <c r="Z3" s="221">
        <f>萬新葷菜單!A14</f>
        <v>44911</v>
      </c>
      <c r="AA3" s="218"/>
      <c r="AB3" s="218"/>
      <c r="AC3" s="222">
        <f>Z3</f>
        <v>44911</v>
      </c>
      <c r="AD3" s="222"/>
      <c r="AE3" s="227"/>
    </row>
    <row r="4" spans="1:32" s="24" customFormat="1" ht="16.75">
      <c r="A4" s="53" t="s">
        <v>27</v>
      </c>
      <c r="B4" s="120" t="s">
        <v>28</v>
      </c>
      <c r="C4" s="21" t="s">
        <v>29</v>
      </c>
      <c r="D4" s="22" t="s">
        <v>30</v>
      </c>
      <c r="E4" s="93" t="s">
        <v>31</v>
      </c>
      <c r="F4" s="21" t="s">
        <v>32</v>
      </c>
      <c r="G4" s="54" t="s">
        <v>43</v>
      </c>
      <c r="H4" s="48" t="s">
        <v>33</v>
      </c>
      <c r="I4" s="21" t="s">
        <v>29</v>
      </c>
      <c r="J4" s="22" t="s">
        <v>30</v>
      </c>
      <c r="K4" s="178" t="s">
        <v>31</v>
      </c>
      <c r="L4" s="139" t="s">
        <v>32</v>
      </c>
      <c r="M4" s="58" t="s">
        <v>43</v>
      </c>
      <c r="N4" s="48" t="s">
        <v>33</v>
      </c>
      <c r="O4" s="21" t="s">
        <v>29</v>
      </c>
      <c r="P4" s="22" t="s">
        <v>30</v>
      </c>
      <c r="Q4" s="178" t="s">
        <v>31</v>
      </c>
      <c r="R4" s="59" t="s">
        <v>34</v>
      </c>
      <c r="S4" s="141" t="s">
        <v>43</v>
      </c>
      <c r="T4" s="45" t="s">
        <v>33</v>
      </c>
      <c r="U4" s="21" t="s">
        <v>29</v>
      </c>
      <c r="V4" s="22" t="s">
        <v>30</v>
      </c>
      <c r="W4" s="178" t="s">
        <v>31</v>
      </c>
      <c r="X4" s="59" t="s">
        <v>34</v>
      </c>
      <c r="Y4" s="54" t="s">
        <v>43</v>
      </c>
      <c r="Z4" s="48" t="s">
        <v>33</v>
      </c>
      <c r="AA4" s="21" t="s">
        <v>29</v>
      </c>
      <c r="AB4" s="22" t="s">
        <v>30</v>
      </c>
      <c r="AC4" s="178" t="s">
        <v>31</v>
      </c>
      <c r="AD4" s="59" t="s">
        <v>34</v>
      </c>
      <c r="AE4" s="142" t="s">
        <v>43</v>
      </c>
      <c r="AF4" s="25"/>
    </row>
    <row r="5" spans="1:32" s="24" customFormat="1" ht="16.75">
      <c r="A5" s="212" t="s">
        <v>39</v>
      </c>
      <c r="B5" s="213" t="str">
        <f>萬新葷菜單!C10</f>
        <v>白米飯</v>
      </c>
      <c r="C5" s="74" t="s">
        <v>124</v>
      </c>
      <c r="D5" s="116">
        <v>110</v>
      </c>
      <c r="E5" s="185">
        <f t="shared" ref="E5" si="0">D5*370/1000</f>
        <v>40.700000000000003</v>
      </c>
      <c r="F5" s="45"/>
      <c r="G5" s="58"/>
      <c r="H5" s="249" t="str">
        <f>萬新葷菜單!C11</f>
        <v>糙米飯</v>
      </c>
      <c r="I5" s="66" t="s">
        <v>124</v>
      </c>
      <c r="J5" s="116">
        <v>93</v>
      </c>
      <c r="K5" s="185">
        <f t="shared" ref="K5:K6" si="1">J5*370/1000</f>
        <v>34.409999999999997</v>
      </c>
      <c r="L5" s="159"/>
      <c r="M5" s="58"/>
      <c r="N5" s="249" t="str">
        <f>萬新葷菜單!D12</f>
        <v>鍋 燒 麵</v>
      </c>
      <c r="O5" s="66" t="s">
        <v>158</v>
      </c>
      <c r="P5" s="116">
        <v>144</v>
      </c>
      <c r="Q5" s="185">
        <f t="shared" ref="Q5:Q13" si="2">P5*370/1000</f>
        <v>53.28</v>
      </c>
      <c r="R5" s="74"/>
      <c r="S5" s="58"/>
      <c r="T5" s="252" t="str">
        <f>萬新葷菜單!C13</f>
        <v>燕麥米飯</v>
      </c>
      <c r="U5" s="66" t="s">
        <v>124</v>
      </c>
      <c r="V5" s="116">
        <v>93</v>
      </c>
      <c r="W5" s="185">
        <f t="shared" ref="W5:W6" si="3">V5*370/1000</f>
        <v>34.409999999999997</v>
      </c>
      <c r="X5" s="74"/>
      <c r="Y5" s="57"/>
      <c r="Z5" s="249" t="str">
        <f>萬新葷菜單!C14</f>
        <v>小米飯</v>
      </c>
      <c r="AA5" s="66" t="s">
        <v>124</v>
      </c>
      <c r="AB5" s="116">
        <v>93</v>
      </c>
      <c r="AC5" s="185">
        <f t="shared" ref="AC5:AC6" si="4">AB5*370/1000</f>
        <v>34.409999999999997</v>
      </c>
      <c r="AD5" s="74"/>
      <c r="AE5" s="23"/>
      <c r="AF5" s="25"/>
    </row>
    <row r="6" spans="1:32" s="24" customFormat="1" ht="16.75">
      <c r="A6" s="204"/>
      <c r="B6" s="196"/>
      <c r="C6" s="74"/>
      <c r="D6" s="116"/>
      <c r="E6" s="116"/>
      <c r="F6" s="45"/>
      <c r="G6" s="58"/>
      <c r="H6" s="250"/>
      <c r="I6" s="66" t="s">
        <v>123</v>
      </c>
      <c r="J6" s="116">
        <v>17</v>
      </c>
      <c r="K6" s="185">
        <f t="shared" si="1"/>
        <v>6.29</v>
      </c>
      <c r="L6" s="159"/>
      <c r="M6" s="58"/>
      <c r="N6" s="250"/>
      <c r="O6" s="66" t="s">
        <v>142</v>
      </c>
      <c r="P6" s="116">
        <v>25</v>
      </c>
      <c r="Q6" s="185">
        <f t="shared" si="2"/>
        <v>9.25</v>
      </c>
      <c r="R6" s="74"/>
      <c r="S6" s="58"/>
      <c r="T6" s="253"/>
      <c r="U6" s="66" t="s">
        <v>179</v>
      </c>
      <c r="V6" s="116">
        <v>17</v>
      </c>
      <c r="W6" s="185">
        <f t="shared" si="3"/>
        <v>6.29</v>
      </c>
      <c r="X6" s="74"/>
      <c r="Y6" s="57"/>
      <c r="Z6" s="250"/>
      <c r="AA6" s="66" t="s">
        <v>125</v>
      </c>
      <c r="AB6" s="116">
        <v>17</v>
      </c>
      <c r="AC6" s="185">
        <f t="shared" si="4"/>
        <v>6.29</v>
      </c>
      <c r="AD6" s="74"/>
      <c r="AE6" s="23"/>
      <c r="AF6" s="25"/>
    </row>
    <row r="7" spans="1:32" s="24" customFormat="1" ht="16.75">
      <c r="A7" s="205"/>
      <c r="B7" s="197"/>
      <c r="C7" s="74"/>
      <c r="D7" s="116"/>
      <c r="E7" s="116"/>
      <c r="F7" s="45"/>
      <c r="G7" s="58"/>
      <c r="H7" s="251"/>
      <c r="I7" s="66"/>
      <c r="J7" s="116"/>
      <c r="K7" s="116"/>
      <c r="L7" s="159"/>
      <c r="M7" s="58"/>
      <c r="N7" s="250"/>
      <c r="O7" s="66" t="s">
        <v>175</v>
      </c>
      <c r="P7" s="116">
        <v>12</v>
      </c>
      <c r="Q7" s="185">
        <f t="shared" si="2"/>
        <v>4.4400000000000004</v>
      </c>
      <c r="R7" s="74"/>
      <c r="S7" s="58"/>
      <c r="T7" s="254"/>
      <c r="U7" s="66"/>
      <c r="V7" s="116"/>
      <c r="W7" s="116"/>
      <c r="X7" s="74"/>
      <c r="Y7" s="57"/>
      <c r="Z7" s="251"/>
      <c r="AA7" s="66"/>
      <c r="AB7" s="116"/>
      <c r="AC7" s="116"/>
      <c r="AD7" s="74"/>
      <c r="AE7" s="23"/>
      <c r="AF7" s="25"/>
    </row>
    <row r="8" spans="1:32" s="27" customFormat="1" ht="16.5" customHeight="1">
      <c r="A8" s="212" t="s">
        <v>38</v>
      </c>
      <c r="B8" s="195" t="str">
        <f>萬新葷菜單!D10</f>
        <v>鹹 水 雞</v>
      </c>
      <c r="C8" s="74" t="s">
        <v>136</v>
      </c>
      <c r="D8" s="116">
        <v>72</v>
      </c>
      <c r="E8" s="185">
        <f t="shared" ref="E8:E10" si="5">D8*370/1000</f>
        <v>26.64</v>
      </c>
      <c r="F8" s="45"/>
      <c r="G8" s="87"/>
      <c r="H8" s="207" t="str">
        <f>萬新葷菜單!D11</f>
        <v>粉 蒸 肉</v>
      </c>
      <c r="I8" s="66" t="s">
        <v>128</v>
      </c>
      <c r="J8" s="116">
        <v>72</v>
      </c>
      <c r="K8" s="185">
        <f t="shared" ref="K8:K9" si="6">J8*370/1000</f>
        <v>26.64</v>
      </c>
      <c r="L8" s="74"/>
      <c r="M8" s="76"/>
      <c r="N8" s="250"/>
      <c r="O8" s="66" t="s">
        <v>177</v>
      </c>
      <c r="P8" s="116">
        <v>7</v>
      </c>
      <c r="Q8" s="185">
        <f t="shared" si="2"/>
        <v>2.59</v>
      </c>
      <c r="R8" s="73"/>
      <c r="S8" s="70"/>
      <c r="T8" s="252" t="str">
        <f>萬新葷菜單!D13</f>
        <v>蜜 汁 雞</v>
      </c>
      <c r="U8" s="66" t="s">
        <v>136</v>
      </c>
      <c r="V8" s="116">
        <v>110</v>
      </c>
      <c r="W8" s="185">
        <f t="shared" ref="W8" si="7">V8*370/1000</f>
        <v>40.700000000000003</v>
      </c>
      <c r="X8" s="73"/>
      <c r="Y8" s="71"/>
      <c r="Z8" s="198" t="str">
        <f>萬新葷菜單!D14</f>
        <v>打拋豬肉</v>
      </c>
      <c r="AA8" s="66" t="s">
        <v>181</v>
      </c>
      <c r="AB8" s="116">
        <v>80</v>
      </c>
      <c r="AC8" s="185">
        <f t="shared" ref="AC8:AC9" si="8">AB8*370/1000</f>
        <v>29.6</v>
      </c>
      <c r="AD8" s="73"/>
      <c r="AE8" s="55"/>
    </row>
    <row r="9" spans="1:32" s="27" customFormat="1" ht="16.75">
      <c r="A9" s="204"/>
      <c r="B9" s="196"/>
      <c r="C9" s="74" t="s">
        <v>145</v>
      </c>
      <c r="D9" s="116">
        <v>40</v>
      </c>
      <c r="E9" s="185">
        <f t="shared" si="5"/>
        <v>14.8</v>
      </c>
      <c r="F9" s="45"/>
      <c r="G9" s="87"/>
      <c r="H9" s="208"/>
      <c r="I9" s="66" t="s">
        <v>242</v>
      </c>
      <c r="J9" s="116">
        <v>43</v>
      </c>
      <c r="K9" s="185">
        <f t="shared" si="6"/>
        <v>15.91</v>
      </c>
      <c r="L9" s="74"/>
      <c r="M9" s="72"/>
      <c r="N9" s="250"/>
      <c r="O9" s="66" t="s">
        <v>176</v>
      </c>
      <c r="P9" s="116">
        <v>25</v>
      </c>
      <c r="Q9" s="185">
        <f t="shared" si="2"/>
        <v>9.25</v>
      </c>
      <c r="R9" s="73"/>
      <c r="S9" s="70"/>
      <c r="T9" s="253"/>
      <c r="U9" s="66"/>
      <c r="V9" s="116"/>
      <c r="W9" s="116"/>
      <c r="X9" s="73"/>
      <c r="Y9" s="71"/>
      <c r="Z9" s="199"/>
      <c r="AA9" s="66" t="s">
        <v>126</v>
      </c>
      <c r="AB9" s="116">
        <v>43</v>
      </c>
      <c r="AC9" s="185">
        <f t="shared" si="8"/>
        <v>15.91</v>
      </c>
      <c r="AD9" s="73"/>
      <c r="AE9" s="55"/>
    </row>
    <row r="10" spans="1:32" s="27" customFormat="1" ht="16.75">
      <c r="A10" s="204"/>
      <c r="B10" s="196"/>
      <c r="C10" s="74" t="s">
        <v>165</v>
      </c>
      <c r="D10" s="116">
        <v>25</v>
      </c>
      <c r="E10" s="185">
        <f t="shared" si="5"/>
        <v>9.25</v>
      </c>
      <c r="F10" s="45"/>
      <c r="G10" s="87"/>
      <c r="H10" s="208"/>
      <c r="I10" s="66"/>
      <c r="J10" s="116"/>
      <c r="K10" s="116"/>
      <c r="L10" s="74"/>
      <c r="M10" s="72"/>
      <c r="N10" s="250"/>
      <c r="O10" s="66" t="s">
        <v>144</v>
      </c>
      <c r="P10" s="116">
        <v>25</v>
      </c>
      <c r="Q10" s="185">
        <f t="shared" si="2"/>
        <v>9.25</v>
      </c>
      <c r="R10" s="73"/>
      <c r="S10" s="70"/>
      <c r="T10" s="253"/>
      <c r="U10" s="66"/>
      <c r="V10" s="116"/>
      <c r="W10" s="116"/>
      <c r="X10" s="73"/>
      <c r="Y10" s="71"/>
      <c r="Z10" s="199"/>
      <c r="AA10" s="66"/>
      <c r="AB10" s="116"/>
      <c r="AC10" s="116"/>
      <c r="AD10" s="73"/>
      <c r="AE10" s="55"/>
    </row>
    <row r="11" spans="1:32" s="27" customFormat="1" ht="16.75">
      <c r="A11" s="204"/>
      <c r="B11" s="196"/>
      <c r="C11" s="74"/>
      <c r="D11" s="116"/>
      <c r="E11" s="116"/>
      <c r="F11" s="45"/>
      <c r="G11" s="87"/>
      <c r="H11" s="208"/>
      <c r="I11" s="66"/>
      <c r="J11" s="116"/>
      <c r="K11" s="116"/>
      <c r="L11" s="74"/>
      <c r="M11" s="72"/>
      <c r="N11" s="250"/>
      <c r="O11" s="66" t="s">
        <v>152</v>
      </c>
      <c r="P11" s="116">
        <v>70</v>
      </c>
      <c r="Q11" s="185">
        <f t="shared" si="2"/>
        <v>25.9</v>
      </c>
      <c r="R11" s="74"/>
      <c r="S11" s="72"/>
      <c r="T11" s="253"/>
      <c r="U11" s="66"/>
      <c r="V11" s="116"/>
      <c r="W11" s="116"/>
      <c r="X11" s="73"/>
      <c r="Y11" s="71"/>
      <c r="Z11" s="199"/>
      <c r="AA11" s="66"/>
      <c r="AB11" s="116"/>
      <c r="AC11" s="116"/>
      <c r="AD11" s="73"/>
      <c r="AE11" s="55"/>
      <c r="AF11" s="29"/>
    </row>
    <row r="12" spans="1:32" s="27" customFormat="1" ht="16.75">
      <c r="A12" s="204"/>
      <c r="B12" s="196"/>
      <c r="C12" s="74"/>
      <c r="D12" s="116"/>
      <c r="E12" s="116"/>
      <c r="F12" s="160"/>
      <c r="G12" s="88"/>
      <c r="H12" s="208"/>
      <c r="I12" s="66"/>
      <c r="J12" s="116"/>
      <c r="K12" s="116"/>
      <c r="L12" s="74"/>
      <c r="M12" s="72"/>
      <c r="N12" s="250"/>
      <c r="O12" s="66" t="s">
        <v>127</v>
      </c>
      <c r="P12" s="116">
        <v>45</v>
      </c>
      <c r="Q12" s="185">
        <f t="shared" si="2"/>
        <v>16.649999999999999</v>
      </c>
      <c r="R12" s="74"/>
      <c r="S12" s="72"/>
      <c r="T12" s="253"/>
      <c r="U12" s="66"/>
      <c r="V12" s="116"/>
      <c r="W12" s="116"/>
      <c r="X12" s="73"/>
      <c r="Y12" s="71"/>
      <c r="Z12" s="199"/>
      <c r="AA12" s="66"/>
      <c r="AB12" s="116"/>
      <c r="AC12" s="116"/>
      <c r="AD12" s="73"/>
      <c r="AE12" s="55"/>
    </row>
    <row r="13" spans="1:32" s="27" customFormat="1" ht="15.75" customHeight="1">
      <c r="A13" s="204"/>
      <c r="B13" s="196"/>
      <c r="C13" s="74"/>
      <c r="D13" s="116"/>
      <c r="E13" s="116"/>
      <c r="F13" s="160"/>
      <c r="G13" s="88"/>
      <c r="H13" s="208"/>
      <c r="I13" s="66"/>
      <c r="J13" s="116"/>
      <c r="K13" s="116"/>
      <c r="L13" s="74"/>
      <c r="M13" s="72"/>
      <c r="N13" s="250"/>
      <c r="O13" s="66" t="s">
        <v>150</v>
      </c>
      <c r="P13" s="116">
        <v>20</v>
      </c>
      <c r="Q13" s="185">
        <f t="shared" si="2"/>
        <v>7.4</v>
      </c>
      <c r="R13" s="74"/>
      <c r="S13" s="72"/>
      <c r="T13" s="253"/>
      <c r="U13" s="66"/>
      <c r="V13" s="116"/>
      <c r="W13" s="116"/>
      <c r="X13" s="73"/>
      <c r="Y13" s="71"/>
      <c r="Z13" s="199"/>
      <c r="AA13" s="66"/>
      <c r="AB13" s="116"/>
      <c r="AC13" s="116"/>
      <c r="AD13" s="73"/>
      <c r="AE13" s="55"/>
    </row>
    <row r="14" spans="1:32" s="27" customFormat="1" ht="16.75">
      <c r="A14" s="205"/>
      <c r="B14" s="197"/>
      <c r="C14" s="74"/>
      <c r="D14" s="116"/>
      <c r="E14" s="116"/>
      <c r="F14" s="160"/>
      <c r="G14" s="88"/>
      <c r="H14" s="210"/>
      <c r="I14" s="66"/>
      <c r="J14" s="116"/>
      <c r="K14" s="116"/>
      <c r="L14" s="74"/>
      <c r="M14" s="72"/>
      <c r="N14" s="200"/>
      <c r="O14" s="163"/>
      <c r="P14" s="116"/>
      <c r="Q14" s="116"/>
      <c r="R14" s="74"/>
      <c r="S14" s="72"/>
      <c r="T14" s="254"/>
      <c r="U14" s="66"/>
      <c r="V14" s="116"/>
      <c r="W14" s="116"/>
      <c r="X14" s="73"/>
      <c r="Y14" s="71"/>
      <c r="Z14" s="200"/>
      <c r="AA14" s="66"/>
      <c r="AB14" s="116"/>
      <c r="AC14" s="116"/>
      <c r="AD14" s="73"/>
      <c r="AE14" s="55"/>
    </row>
    <row r="15" spans="1:32" s="27" customFormat="1" ht="15.75" customHeight="1">
      <c r="A15" s="203" t="s">
        <v>35</v>
      </c>
      <c r="B15" s="195" t="str">
        <f>萬新葷菜單!E10</f>
        <v>滷豆干丁</v>
      </c>
      <c r="C15" s="74" t="s">
        <v>170</v>
      </c>
      <c r="D15" s="116">
        <v>66</v>
      </c>
      <c r="E15" s="185">
        <f t="shared" ref="E15" si="9">D15*370/1000</f>
        <v>24.42</v>
      </c>
      <c r="F15" s="160"/>
      <c r="G15" s="88"/>
      <c r="H15" s="207" t="str">
        <f>萬新葷菜單!E11</f>
        <v>三絲炒蛋</v>
      </c>
      <c r="I15" s="66" t="s">
        <v>150</v>
      </c>
      <c r="J15" s="116">
        <v>48</v>
      </c>
      <c r="K15" s="185">
        <f t="shared" ref="K15:K18" si="10">J15*370/1000</f>
        <v>17.760000000000002</v>
      </c>
      <c r="L15" s="74"/>
      <c r="M15" s="72"/>
      <c r="N15" s="198" t="str">
        <f>萬新葷菜單!E12</f>
        <v>麥克雞塊×3</v>
      </c>
      <c r="O15" s="66" t="s">
        <v>211</v>
      </c>
      <c r="P15" s="116">
        <v>60</v>
      </c>
      <c r="Q15" s="185">
        <f t="shared" ref="Q15" si="11">P15*370/1000</f>
        <v>22.2</v>
      </c>
      <c r="R15" s="74"/>
      <c r="S15" s="72"/>
      <c r="T15" s="255" t="str">
        <f>萬新葷菜單!E13</f>
        <v>鐵板肉片</v>
      </c>
      <c r="U15" s="66" t="s">
        <v>142</v>
      </c>
      <c r="V15" s="116">
        <v>30</v>
      </c>
      <c r="W15" s="185">
        <f t="shared" ref="W15" si="12">V15*370/1000</f>
        <v>11.1</v>
      </c>
      <c r="X15" s="73"/>
      <c r="Y15" s="71"/>
      <c r="Z15" s="198" t="str">
        <f>萬新葷菜單!E14</f>
        <v>白 菜 滷</v>
      </c>
      <c r="AA15" s="66" t="s">
        <v>182</v>
      </c>
      <c r="AB15" s="116">
        <v>60</v>
      </c>
      <c r="AC15" s="185">
        <f t="shared" ref="AC15:AC18" si="13">AB15*370/1000</f>
        <v>22.2</v>
      </c>
      <c r="AD15" s="73"/>
      <c r="AE15" s="55"/>
    </row>
    <row r="16" spans="1:32" s="27" customFormat="1" ht="16.5" customHeight="1">
      <c r="A16" s="204"/>
      <c r="B16" s="196"/>
      <c r="C16" s="74"/>
      <c r="D16" s="116"/>
      <c r="E16" s="116"/>
      <c r="F16" s="161"/>
      <c r="G16" s="89"/>
      <c r="H16" s="208"/>
      <c r="I16" s="66" t="s">
        <v>226</v>
      </c>
      <c r="J16" s="116">
        <v>16</v>
      </c>
      <c r="K16" s="185">
        <f t="shared" si="10"/>
        <v>5.92</v>
      </c>
      <c r="L16" s="74"/>
      <c r="M16" s="72"/>
      <c r="N16" s="199"/>
      <c r="O16" s="163"/>
      <c r="P16" s="116"/>
      <c r="Q16" s="116"/>
      <c r="R16" s="74"/>
      <c r="S16" s="72"/>
      <c r="T16" s="202"/>
      <c r="U16" s="66" t="s">
        <v>180</v>
      </c>
      <c r="V16" s="116">
        <v>1</v>
      </c>
      <c r="W16" s="116">
        <v>1</v>
      </c>
      <c r="X16" s="74"/>
      <c r="Y16" s="68"/>
      <c r="Z16" s="199"/>
      <c r="AA16" s="66" t="s">
        <v>183</v>
      </c>
      <c r="AB16" s="116">
        <v>25</v>
      </c>
      <c r="AC16" s="185">
        <f t="shared" si="13"/>
        <v>9.25</v>
      </c>
      <c r="AD16" s="74"/>
      <c r="AE16" s="56"/>
    </row>
    <row r="17" spans="1:31" s="27" customFormat="1" ht="16.75">
      <c r="A17" s="204"/>
      <c r="B17" s="196"/>
      <c r="C17" s="74"/>
      <c r="D17" s="116"/>
      <c r="E17" s="116"/>
      <c r="F17" s="179"/>
      <c r="G17" s="90"/>
      <c r="H17" s="208"/>
      <c r="I17" s="66" t="s">
        <v>243</v>
      </c>
      <c r="J17" s="116">
        <v>25</v>
      </c>
      <c r="K17" s="185">
        <f t="shared" si="10"/>
        <v>9.25</v>
      </c>
      <c r="L17" s="74"/>
      <c r="M17" s="72"/>
      <c r="N17" s="199"/>
      <c r="O17" s="95"/>
      <c r="P17" s="116"/>
      <c r="Q17" s="116"/>
      <c r="R17" s="74"/>
      <c r="S17" s="72"/>
      <c r="T17" s="202"/>
      <c r="U17" s="66" t="s">
        <v>127</v>
      </c>
      <c r="V17" s="116">
        <v>10</v>
      </c>
      <c r="W17" s="116">
        <v>10</v>
      </c>
      <c r="X17" s="74"/>
      <c r="Y17" s="68"/>
      <c r="Z17" s="199"/>
      <c r="AA17" s="66" t="s">
        <v>184</v>
      </c>
      <c r="AB17" s="116">
        <v>1</v>
      </c>
      <c r="AC17" s="185">
        <v>1</v>
      </c>
      <c r="AD17" s="74"/>
      <c r="AE17" s="56"/>
    </row>
    <row r="18" spans="1:31" s="27" customFormat="1" ht="16.75">
      <c r="A18" s="204"/>
      <c r="B18" s="196"/>
      <c r="C18" s="74"/>
      <c r="D18" s="116"/>
      <c r="E18" s="116"/>
      <c r="F18" s="160"/>
      <c r="G18" s="88"/>
      <c r="H18" s="208"/>
      <c r="I18" s="66" t="s">
        <v>244</v>
      </c>
      <c r="J18" s="116">
        <v>4</v>
      </c>
      <c r="K18" s="185">
        <f t="shared" si="10"/>
        <v>1.48</v>
      </c>
      <c r="L18" s="74"/>
      <c r="M18" s="72"/>
      <c r="N18" s="250"/>
      <c r="O18" s="176"/>
      <c r="P18" s="116"/>
      <c r="Q18" s="116"/>
      <c r="R18" s="74"/>
      <c r="S18" s="72"/>
      <c r="T18" s="202"/>
      <c r="U18" s="66" t="s">
        <v>126</v>
      </c>
      <c r="V18" s="116">
        <v>35</v>
      </c>
      <c r="W18" s="185">
        <f t="shared" ref="W18" si="14">V18*370/1000</f>
        <v>12.95</v>
      </c>
      <c r="X18" s="74"/>
      <c r="Y18" s="68"/>
      <c r="Z18" s="199"/>
      <c r="AA18" s="66" t="s">
        <v>127</v>
      </c>
      <c r="AB18" s="116">
        <v>4</v>
      </c>
      <c r="AC18" s="185">
        <f t="shared" si="13"/>
        <v>1.48</v>
      </c>
      <c r="AD18" s="74"/>
      <c r="AE18" s="56"/>
    </row>
    <row r="19" spans="1:31" s="27" customFormat="1" ht="16.75">
      <c r="A19" s="204"/>
      <c r="B19" s="196"/>
      <c r="C19" s="74"/>
      <c r="D19" s="116"/>
      <c r="E19" s="116"/>
      <c r="F19" s="160"/>
      <c r="G19" s="88"/>
      <c r="H19" s="208"/>
      <c r="I19" s="66"/>
      <c r="J19" s="116"/>
      <c r="K19" s="116"/>
      <c r="L19" s="74"/>
      <c r="M19" s="72"/>
      <c r="N19" s="250"/>
      <c r="O19" s="66"/>
      <c r="P19" s="116"/>
      <c r="Q19" s="116"/>
      <c r="R19" s="74"/>
      <c r="S19" s="72"/>
      <c r="T19" s="202"/>
      <c r="U19" s="66"/>
      <c r="V19" s="116"/>
      <c r="W19" s="116"/>
      <c r="X19" s="74"/>
      <c r="Y19" s="68"/>
      <c r="Z19" s="199"/>
      <c r="AA19" s="66"/>
      <c r="AB19" s="116"/>
      <c r="AC19" s="116"/>
      <c r="AD19" s="74"/>
      <c r="AE19" s="56"/>
    </row>
    <row r="20" spans="1:31" s="27" customFormat="1" ht="16.75">
      <c r="A20" s="205"/>
      <c r="B20" s="197"/>
      <c r="C20" s="74"/>
      <c r="D20" s="116"/>
      <c r="E20" s="116"/>
      <c r="F20" s="160"/>
      <c r="G20" s="88"/>
      <c r="H20" s="210"/>
      <c r="I20" s="66"/>
      <c r="J20" s="116"/>
      <c r="K20" s="116"/>
      <c r="L20" s="74"/>
      <c r="M20" s="72"/>
      <c r="N20" s="251"/>
      <c r="O20" s="66"/>
      <c r="P20" s="116"/>
      <c r="Q20" s="116"/>
      <c r="R20" s="74"/>
      <c r="S20" s="72"/>
      <c r="T20" s="256"/>
      <c r="U20" s="66"/>
      <c r="V20" s="116"/>
      <c r="W20" s="116"/>
      <c r="X20" s="74"/>
      <c r="Y20" s="68"/>
      <c r="Z20" s="200"/>
      <c r="AA20" s="66"/>
      <c r="AB20" s="116"/>
      <c r="AC20" s="116"/>
      <c r="AD20" s="74"/>
      <c r="AE20" s="56"/>
    </row>
    <row r="21" spans="1:31" s="27" customFormat="1" ht="16.5" customHeight="1">
      <c r="A21" s="203" t="s">
        <v>36</v>
      </c>
      <c r="B21" s="195" t="str">
        <f>萬新葷菜單!F10</f>
        <v>炒高麗菜</v>
      </c>
      <c r="C21" s="74" t="s">
        <v>171</v>
      </c>
      <c r="D21" s="116">
        <v>90</v>
      </c>
      <c r="E21" s="185">
        <f t="shared" ref="E21:E22" si="15">D21*370/1000</f>
        <v>33.299999999999997</v>
      </c>
      <c r="F21" s="160"/>
      <c r="G21" s="88"/>
      <c r="H21" s="207" t="str">
        <f>萬新葷菜單!F11</f>
        <v>炒 菠 菜</v>
      </c>
      <c r="I21" s="66" t="s">
        <v>220</v>
      </c>
      <c r="J21" s="116">
        <v>120</v>
      </c>
      <c r="K21" s="185">
        <f t="shared" ref="K21" si="16">J21*370/1000</f>
        <v>44.4</v>
      </c>
      <c r="L21" s="74"/>
      <c r="M21" s="72"/>
      <c r="N21" s="198" t="str">
        <f>萬新葷菜單!F12</f>
        <v>奶黃包×1</v>
      </c>
      <c r="O21" s="66" t="s">
        <v>178</v>
      </c>
      <c r="P21" s="116">
        <v>30</v>
      </c>
      <c r="Q21" s="185">
        <f t="shared" ref="Q21" si="17">P21*370/1000</f>
        <v>11.1</v>
      </c>
      <c r="R21" s="74"/>
      <c r="S21" s="72"/>
      <c r="T21" s="252" t="str">
        <f>萬新葷菜單!F13</f>
        <v>有機蔬菜</v>
      </c>
      <c r="U21" s="66" t="s">
        <v>134</v>
      </c>
      <c r="V21" s="116">
        <v>100</v>
      </c>
      <c r="W21" s="185">
        <f t="shared" ref="W21" si="18">V21*370/1000</f>
        <v>37</v>
      </c>
      <c r="X21" s="74"/>
      <c r="Y21" s="68"/>
      <c r="Z21" s="198" t="str">
        <f>萬新葷菜單!F14</f>
        <v>炒 油 菜</v>
      </c>
      <c r="AA21" s="66" t="s">
        <v>160</v>
      </c>
      <c r="AB21" s="116">
        <v>100</v>
      </c>
      <c r="AC21" s="185">
        <f t="shared" ref="AC21" si="19">AB21*370/1000</f>
        <v>37</v>
      </c>
      <c r="AD21" s="74"/>
      <c r="AE21" s="56"/>
    </row>
    <row r="22" spans="1:31" s="27" customFormat="1" ht="16.5" customHeight="1">
      <c r="A22" s="204"/>
      <c r="B22" s="196"/>
      <c r="C22" s="74" t="s">
        <v>127</v>
      </c>
      <c r="D22" s="116">
        <v>10</v>
      </c>
      <c r="E22" s="185">
        <f t="shared" si="15"/>
        <v>3.7</v>
      </c>
      <c r="F22" s="45"/>
      <c r="G22" s="87"/>
      <c r="H22" s="208"/>
      <c r="I22" s="66"/>
      <c r="J22" s="116"/>
      <c r="K22" s="116"/>
      <c r="L22" s="74"/>
      <c r="M22" s="72"/>
      <c r="N22" s="199"/>
      <c r="O22" s="66"/>
      <c r="P22" s="116"/>
      <c r="Q22" s="116"/>
      <c r="R22" s="74"/>
      <c r="S22" s="72"/>
      <c r="T22" s="257"/>
      <c r="U22" s="66"/>
      <c r="V22" s="116"/>
      <c r="W22" s="116"/>
      <c r="X22" s="74"/>
      <c r="Y22" s="68"/>
      <c r="Z22" s="199"/>
      <c r="AA22" s="66"/>
      <c r="AB22" s="116"/>
      <c r="AC22" s="116"/>
      <c r="AD22" s="74"/>
      <c r="AE22" s="56"/>
    </row>
    <row r="23" spans="1:31" s="27" customFormat="1" ht="16.5" customHeight="1">
      <c r="A23" s="204"/>
      <c r="B23" s="196"/>
      <c r="C23" s="74"/>
      <c r="D23" s="116"/>
      <c r="E23" s="116"/>
      <c r="F23" s="45"/>
      <c r="G23" s="87"/>
      <c r="H23" s="208"/>
      <c r="I23" s="66"/>
      <c r="J23" s="116"/>
      <c r="K23" s="116"/>
      <c r="L23" s="74"/>
      <c r="M23" s="72"/>
      <c r="N23" s="199"/>
      <c r="O23" s="66"/>
      <c r="P23" s="116"/>
      <c r="Q23" s="116"/>
      <c r="R23" s="74"/>
      <c r="S23" s="72"/>
      <c r="T23" s="253" t="str">
        <f>萬新葷菜單!G13</f>
        <v>薑絲扁蒲</v>
      </c>
      <c r="U23" s="66" t="s">
        <v>135</v>
      </c>
      <c r="V23" s="116">
        <v>32</v>
      </c>
      <c r="W23" s="185">
        <f t="shared" ref="W23" si="20">V23*370/1000</f>
        <v>11.84</v>
      </c>
      <c r="X23" s="74"/>
      <c r="Y23" s="68"/>
      <c r="Z23" s="199"/>
      <c r="AA23" s="66"/>
      <c r="AB23" s="116"/>
      <c r="AC23" s="116"/>
      <c r="AD23" s="74"/>
      <c r="AE23" s="56"/>
    </row>
    <row r="24" spans="1:31" s="27" customFormat="1" ht="16.75">
      <c r="A24" s="205"/>
      <c r="B24" s="197"/>
      <c r="C24" s="74"/>
      <c r="D24" s="116"/>
      <c r="E24" s="116"/>
      <c r="F24" s="45"/>
      <c r="G24" s="87"/>
      <c r="H24" s="210"/>
      <c r="I24" s="66"/>
      <c r="J24" s="116"/>
      <c r="K24" s="116"/>
      <c r="L24" s="74"/>
      <c r="M24" s="72"/>
      <c r="N24" s="199"/>
      <c r="O24" s="66"/>
      <c r="P24" s="116"/>
      <c r="Q24" s="116"/>
      <c r="R24" s="74"/>
      <c r="S24" s="72"/>
      <c r="T24" s="253"/>
      <c r="U24" s="66"/>
      <c r="V24" s="116"/>
      <c r="W24" s="116"/>
      <c r="X24" s="74"/>
      <c r="Y24" s="68"/>
      <c r="Z24" s="200"/>
      <c r="AA24" s="66"/>
      <c r="AB24" s="116"/>
      <c r="AC24" s="116"/>
      <c r="AD24" s="74"/>
      <c r="AE24" s="56"/>
    </row>
    <row r="25" spans="1:31" s="27" customFormat="1" ht="15.75" customHeight="1">
      <c r="A25" s="203" t="s">
        <v>37</v>
      </c>
      <c r="B25" s="195" t="str">
        <f>萬新葷菜單!G10</f>
        <v>冬 瓜 湯</v>
      </c>
      <c r="C25" s="74" t="s">
        <v>172</v>
      </c>
      <c r="D25" s="116">
        <v>45</v>
      </c>
      <c r="E25" s="185">
        <f t="shared" ref="E25" si="21">D25*370/1000</f>
        <v>16.649999999999999</v>
      </c>
      <c r="F25" s="45"/>
      <c r="G25" s="87"/>
      <c r="H25" s="207" t="str">
        <f>萬新葷菜單!G11</f>
        <v>味 噌 湯</v>
      </c>
      <c r="I25" s="66" t="s">
        <v>131</v>
      </c>
      <c r="J25" s="116">
        <v>30</v>
      </c>
      <c r="K25" s="185">
        <f t="shared" ref="K25:K26" si="22">J25*370/1000</f>
        <v>11.1</v>
      </c>
      <c r="L25" s="74"/>
      <c r="M25" s="72"/>
      <c r="N25" s="199"/>
      <c r="O25" s="66"/>
      <c r="P25" s="116"/>
      <c r="Q25" s="116"/>
      <c r="R25" s="74"/>
      <c r="S25" s="72"/>
      <c r="T25" s="253"/>
      <c r="U25" s="66"/>
      <c r="V25" s="116"/>
      <c r="W25" s="116"/>
      <c r="X25" s="67"/>
      <c r="Y25" s="68"/>
      <c r="Z25" s="198" t="str">
        <f>萬新葷菜單!G14</f>
        <v>紅豆湯圓甜湯</v>
      </c>
      <c r="AA25" s="66" t="s">
        <v>251</v>
      </c>
      <c r="AB25" s="116">
        <v>18</v>
      </c>
      <c r="AC25" s="185">
        <f t="shared" ref="AC25:AC26" si="23">AB25*370/1000</f>
        <v>6.66</v>
      </c>
      <c r="AD25" s="74"/>
      <c r="AE25" s="56"/>
    </row>
    <row r="26" spans="1:31" s="27" customFormat="1" ht="16.75">
      <c r="A26" s="204"/>
      <c r="B26" s="196"/>
      <c r="C26" s="74"/>
      <c r="D26" s="116"/>
      <c r="E26" s="116"/>
      <c r="F26" s="160"/>
      <c r="G26" s="88"/>
      <c r="H26" s="208"/>
      <c r="I26" s="66" t="s">
        <v>174</v>
      </c>
      <c r="J26" s="116">
        <v>8</v>
      </c>
      <c r="K26" s="185">
        <f t="shared" si="22"/>
        <v>2.96</v>
      </c>
      <c r="L26" s="74"/>
      <c r="M26" s="72"/>
      <c r="N26" s="199"/>
      <c r="O26" s="75"/>
      <c r="P26" s="116"/>
      <c r="Q26" s="116"/>
      <c r="R26" s="67"/>
      <c r="S26" s="72"/>
      <c r="T26" s="253"/>
      <c r="U26" s="66"/>
      <c r="V26" s="116"/>
      <c r="W26" s="67"/>
      <c r="X26" s="67"/>
      <c r="Y26" s="68"/>
      <c r="Z26" s="199"/>
      <c r="AA26" s="66" t="s">
        <v>200</v>
      </c>
      <c r="AB26" s="116">
        <v>11</v>
      </c>
      <c r="AC26" s="185">
        <f t="shared" si="23"/>
        <v>4.07</v>
      </c>
      <c r="AD26" s="74"/>
      <c r="AE26" s="56"/>
    </row>
    <row r="27" spans="1:31" s="27" customFormat="1" ht="16.75">
      <c r="A27" s="205"/>
      <c r="B27" s="206"/>
      <c r="C27" s="74"/>
      <c r="D27" s="116"/>
      <c r="E27" s="116"/>
      <c r="F27" s="21"/>
      <c r="G27" s="87"/>
      <c r="H27" s="209"/>
      <c r="I27" s="66"/>
      <c r="J27" s="116"/>
      <c r="K27" s="185"/>
      <c r="L27" s="67"/>
      <c r="M27" s="72"/>
      <c r="N27" s="258"/>
      <c r="O27" s="75"/>
      <c r="P27" s="116"/>
      <c r="Q27" s="67"/>
      <c r="R27" s="67"/>
      <c r="S27" s="72"/>
      <c r="T27" s="257"/>
      <c r="U27" s="66"/>
      <c r="V27" s="116"/>
      <c r="W27" s="67"/>
      <c r="X27" s="67"/>
      <c r="Y27" s="68"/>
      <c r="Z27" s="200"/>
      <c r="AA27" s="66"/>
      <c r="AB27" s="116"/>
      <c r="AC27" s="116"/>
      <c r="AD27" s="74"/>
      <c r="AE27" s="56"/>
    </row>
    <row r="28" spans="1:31" s="33" customFormat="1" ht="18" customHeight="1">
      <c r="A28" s="43" t="s">
        <v>23</v>
      </c>
      <c r="B28" s="43"/>
      <c r="C28" s="30"/>
      <c r="D28" s="30"/>
      <c r="E28" s="30"/>
      <c r="F28" s="30"/>
      <c r="G28" s="44"/>
      <c r="H28" s="104" t="s">
        <v>23</v>
      </c>
      <c r="I28" s="105" t="s">
        <v>23</v>
      </c>
      <c r="J28" s="105"/>
      <c r="K28" s="106"/>
      <c r="L28" s="107"/>
      <c r="M28" s="108"/>
      <c r="N28" s="104"/>
      <c r="O28" s="107"/>
      <c r="P28" s="105"/>
      <c r="Q28" s="106"/>
      <c r="R28" s="107"/>
      <c r="S28" s="108"/>
      <c r="T28" s="109" t="s">
        <v>23</v>
      </c>
      <c r="U28" s="105" t="s">
        <v>23</v>
      </c>
      <c r="V28" s="105"/>
      <c r="W28" s="106"/>
      <c r="X28" s="107"/>
      <c r="Y28" s="110"/>
      <c r="Z28" s="104"/>
      <c r="AA28" s="107"/>
      <c r="AB28" s="180"/>
      <c r="AC28" s="111"/>
      <c r="AD28" s="181"/>
      <c r="AE28" s="32"/>
    </row>
    <row r="29" spans="1:31" s="33" customFormat="1" ht="18" customHeight="1">
      <c r="A29" s="44" t="s">
        <v>22</v>
      </c>
      <c r="B29" s="44"/>
      <c r="C29" s="30"/>
      <c r="D29" s="30"/>
      <c r="E29" s="31"/>
      <c r="F29" s="30"/>
      <c r="G29" s="44"/>
      <c r="H29" s="104"/>
      <c r="I29" s="107"/>
      <c r="J29" s="105"/>
      <c r="K29" s="106"/>
      <c r="L29" s="107"/>
      <c r="M29" s="108"/>
      <c r="N29" s="104"/>
      <c r="O29" s="107"/>
      <c r="P29" s="105"/>
      <c r="Q29" s="106"/>
      <c r="R29" s="107"/>
      <c r="S29" s="108"/>
      <c r="T29" s="109"/>
      <c r="U29" s="107"/>
      <c r="V29" s="105"/>
      <c r="W29" s="106"/>
      <c r="X29" s="107"/>
      <c r="Y29" s="110"/>
      <c r="Z29" s="104"/>
      <c r="AA29" s="107"/>
      <c r="AB29" s="180"/>
      <c r="AC29" s="111"/>
      <c r="AD29" s="181"/>
      <c r="AE29" s="32"/>
    </row>
    <row r="30" spans="1:31" s="33" customFormat="1" ht="19.95" customHeight="1">
      <c r="A30" s="201" t="s">
        <v>21</v>
      </c>
      <c r="B30" s="190" t="s">
        <v>20</v>
      </c>
      <c r="C30" s="191"/>
      <c r="D30" s="191"/>
      <c r="E30" s="191"/>
      <c r="F30" s="192"/>
      <c r="G30" s="112">
        <v>5.9</v>
      </c>
      <c r="H30" s="193" t="s">
        <v>20</v>
      </c>
      <c r="I30" s="191"/>
      <c r="J30" s="191"/>
      <c r="K30" s="191"/>
      <c r="L30" s="192"/>
      <c r="M30" s="112">
        <v>6</v>
      </c>
      <c r="N30" s="193" t="s">
        <v>20</v>
      </c>
      <c r="O30" s="191"/>
      <c r="P30" s="191"/>
      <c r="Q30" s="191"/>
      <c r="R30" s="192"/>
      <c r="S30" s="112">
        <v>5.8</v>
      </c>
      <c r="T30" s="191" t="s">
        <v>20</v>
      </c>
      <c r="U30" s="191"/>
      <c r="V30" s="191"/>
      <c r="W30" s="191"/>
      <c r="X30" s="192"/>
      <c r="Y30" s="112">
        <v>5.5</v>
      </c>
      <c r="Z30" s="190" t="s">
        <v>20</v>
      </c>
      <c r="AA30" s="191"/>
      <c r="AB30" s="191"/>
      <c r="AC30" s="191"/>
      <c r="AD30" s="192"/>
      <c r="AE30" s="117">
        <v>6.5</v>
      </c>
    </row>
    <row r="31" spans="1:31" s="33" customFormat="1" ht="19.95" customHeight="1">
      <c r="A31" s="201"/>
      <c r="B31" s="190" t="s">
        <v>19</v>
      </c>
      <c r="C31" s="191"/>
      <c r="D31" s="191"/>
      <c r="E31" s="191"/>
      <c r="F31" s="192"/>
      <c r="G31" s="112">
        <v>3</v>
      </c>
      <c r="H31" s="193" t="s">
        <v>19</v>
      </c>
      <c r="I31" s="191"/>
      <c r="J31" s="191"/>
      <c r="K31" s="191"/>
      <c r="L31" s="192"/>
      <c r="M31" s="112">
        <v>3</v>
      </c>
      <c r="N31" s="193" t="s">
        <v>19</v>
      </c>
      <c r="O31" s="191"/>
      <c r="P31" s="191"/>
      <c r="Q31" s="191"/>
      <c r="R31" s="192"/>
      <c r="S31" s="112">
        <v>3</v>
      </c>
      <c r="T31" s="191" t="s">
        <v>19</v>
      </c>
      <c r="U31" s="191"/>
      <c r="V31" s="191"/>
      <c r="W31" s="191"/>
      <c r="X31" s="192"/>
      <c r="Y31" s="112">
        <v>3</v>
      </c>
      <c r="Z31" s="190" t="s">
        <v>19</v>
      </c>
      <c r="AA31" s="191"/>
      <c r="AB31" s="191"/>
      <c r="AC31" s="191"/>
      <c r="AD31" s="192"/>
      <c r="AE31" s="117">
        <v>3</v>
      </c>
    </row>
    <row r="32" spans="1:31" s="33" customFormat="1" ht="19.95" customHeight="1">
      <c r="A32" s="201"/>
      <c r="B32" s="190" t="s">
        <v>18</v>
      </c>
      <c r="C32" s="191"/>
      <c r="D32" s="191"/>
      <c r="E32" s="191"/>
      <c r="F32" s="192"/>
      <c r="G32" s="112">
        <v>1.7</v>
      </c>
      <c r="H32" s="193" t="s">
        <v>18</v>
      </c>
      <c r="I32" s="191"/>
      <c r="J32" s="191"/>
      <c r="K32" s="191"/>
      <c r="L32" s="192"/>
      <c r="M32" s="112">
        <v>1.7</v>
      </c>
      <c r="N32" s="193" t="s">
        <v>18</v>
      </c>
      <c r="O32" s="191"/>
      <c r="P32" s="191"/>
      <c r="Q32" s="191"/>
      <c r="R32" s="192"/>
      <c r="S32" s="112">
        <v>1.7</v>
      </c>
      <c r="T32" s="191" t="s">
        <v>18</v>
      </c>
      <c r="U32" s="191"/>
      <c r="V32" s="191"/>
      <c r="W32" s="191"/>
      <c r="X32" s="192"/>
      <c r="Y32" s="112">
        <v>1.8</v>
      </c>
      <c r="Z32" s="190" t="s">
        <v>18</v>
      </c>
      <c r="AA32" s="191"/>
      <c r="AB32" s="191"/>
      <c r="AC32" s="191"/>
      <c r="AD32" s="192"/>
      <c r="AE32" s="117">
        <v>2.1</v>
      </c>
    </row>
    <row r="33" spans="1:41" s="33" customFormat="1" ht="19.95" customHeight="1">
      <c r="A33" s="201"/>
      <c r="B33" s="190" t="s">
        <v>17</v>
      </c>
      <c r="C33" s="191"/>
      <c r="D33" s="191"/>
      <c r="E33" s="191"/>
      <c r="F33" s="192"/>
      <c r="G33" s="112">
        <v>0</v>
      </c>
      <c r="H33" s="193" t="s">
        <v>17</v>
      </c>
      <c r="I33" s="191"/>
      <c r="J33" s="191"/>
      <c r="K33" s="191"/>
      <c r="L33" s="192"/>
      <c r="M33" s="112">
        <v>0</v>
      </c>
      <c r="N33" s="193" t="s">
        <v>17</v>
      </c>
      <c r="O33" s="191"/>
      <c r="P33" s="191"/>
      <c r="Q33" s="191"/>
      <c r="R33" s="192"/>
      <c r="S33" s="112">
        <v>0</v>
      </c>
      <c r="T33" s="191" t="s">
        <v>17</v>
      </c>
      <c r="U33" s="191"/>
      <c r="V33" s="191"/>
      <c r="W33" s="191"/>
      <c r="X33" s="192"/>
      <c r="Y33" s="112">
        <v>0</v>
      </c>
      <c r="Z33" s="190" t="s">
        <v>17</v>
      </c>
      <c r="AA33" s="191"/>
      <c r="AB33" s="191"/>
      <c r="AC33" s="191"/>
      <c r="AD33" s="192"/>
      <c r="AE33" s="117">
        <v>0</v>
      </c>
    </row>
    <row r="34" spans="1:41" s="33" customFormat="1" ht="19.95" customHeight="1">
      <c r="A34" s="201"/>
      <c r="B34" s="190" t="s">
        <v>16</v>
      </c>
      <c r="C34" s="191"/>
      <c r="D34" s="191"/>
      <c r="E34" s="191"/>
      <c r="F34" s="192"/>
      <c r="G34" s="112">
        <v>0</v>
      </c>
      <c r="H34" s="193" t="s">
        <v>16</v>
      </c>
      <c r="I34" s="191"/>
      <c r="J34" s="191"/>
      <c r="K34" s="191"/>
      <c r="L34" s="192"/>
      <c r="M34" s="112">
        <v>1</v>
      </c>
      <c r="N34" s="193" t="s">
        <v>16</v>
      </c>
      <c r="O34" s="191"/>
      <c r="P34" s="191"/>
      <c r="Q34" s="191"/>
      <c r="R34" s="192"/>
      <c r="S34" s="112">
        <v>0</v>
      </c>
      <c r="T34" s="191" t="s">
        <v>16</v>
      </c>
      <c r="U34" s="191"/>
      <c r="V34" s="191"/>
      <c r="W34" s="191"/>
      <c r="X34" s="192"/>
      <c r="Y34" s="112">
        <v>1</v>
      </c>
      <c r="Z34" s="190" t="s">
        <v>16</v>
      </c>
      <c r="AA34" s="191"/>
      <c r="AB34" s="191"/>
      <c r="AC34" s="191"/>
      <c r="AD34" s="192"/>
      <c r="AE34" s="117">
        <v>0</v>
      </c>
    </row>
    <row r="35" spans="1:41" s="33" customFormat="1" ht="19.95" customHeight="1">
      <c r="A35" s="201"/>
      <c r="B35" s="190" t="s">
        <v>15</v>
      </c>
      <c r="C35" s="191"/>
      <c r="D35" s="191"/>
      <c r="E35" s="191"/>
      <c r="F35" s="192"/>
      <c r="G35" s="112">
        <v>3.2</v>
      </c>
      <c r="H35" s="193" t="s">
        <v>15</v>
      </c>
      <c r="I35" s="191"/>
      <c r="J35" s="191"/>
      <c r="K35" s="191"/>
      <c r="L35" s="192"/>
      <c r="M35" s="112">
        <v>3.1</v>
      </c>
      <c r="N35" s="193" t="s">
        <v>15</v>
      </c>
      <c r="O35" s="191"/>
      <c r="P35" s="191"/>
      <c r="Q35" s="191"/>
      <c r="R35" s="192"/>
      <c r="S35" s="112">
        <v>2.5</v>
      </c>
      <c r="T35" s="191" t="s">
        <v>15</v>
      </c>
      <c r="U35" s="191"/>
      <c r="V35" s="191"/>
      <c r="W35" s="191"/>
      <c r="X35" s="192"/>
      <c r="Y35" s="112">
        <v>3.2</v>
      </c>
      <c r="Z35" s="190" t="s">
        <v>15</v>
      </c>
      <c r="AA35" s="191"/>
      <c r="AB35" s="191"/>
      <c r="AC35" s="191"/>
      <c r="AD35" s="192"/>
      <c r="AE35" s="117">
        <v>3</v>
      </c>
    </row>
    <row r="36" spans="1:41" s="33" customFormat="1" ht="19.5" customHeight="1">
      <c r="A36" s="201"/>
      <c r="B36" s="190" t="s">
        <v>14</v>
      </c>
      <c r="C36" s="191"/>
      <c r="D36" s="191"/>
      <c r="E36" s="191"/>
      <c r="F36" s="192"/>
      <c r="G36" s="113">
        <f>G30*68+G31*45+G32*25+G34*60+G35*75</f>
        <v>818.7</v>
      </c>
      <c r="H36" s="193" t="s">
        <v>14</v>
      </c>
      <c r="I36" s="191"/>
      <c r="J36" s="191"/>
      <c r="K36" s="191"/>
      <c r="L36" s="192"/>
      <c r="M36" s="113">
        <f>M30*68+M31*45+M32*25+M34*60+M35*75</f>
        <v>878</v>
      </c>
      <c r="N36" s="193" t="s">
        <v>14</v>
      </c>
      <c r="O36" s="191"/>
      <c r="P36" s="191"/>
      <c r="Q36" s="191"/>
      <c r="R36" s="192"/>
      <c r="S36" s="113">
        <f>S30*68+S31*45+S32*25+S34*60+S35*75</f>
        <v>759.4</v>
      </c>
      <c r="T36" s="191" t="s">
        <v>14</v>
      </c>
      <c r="U36" s="191"/>
      <c r="V36" s="191"/>
      <c r="W36" s="191"/>
      <c r="X36" s="192"/>
      <c r="Y36" s="113">
        <f>Y30*68+Y31*45+Y32*25+Y34*60+Y35*75</f>
        <v>854</v>
      </c>
      <c r="Z36" s="190" t="s">
        <v>14</v>
      </c>
      <c r="AA36" s="191"/>
      <c r="AB36" s="191"/>
      <c r="AC36" s="191"/>
      <c r="AD36" s="192"/>
      <c r="AE36" s="118">
        <f>AE30*68+AE31*45+AE32*25+AE34*60+AE35*75</f>
        <v>854.5</v>
      </c>
    </row>
    <row r="37" spans="1:41" s="33" customFormat="1" ht="26.25" customHeight="1">
      <c r="A37" s="36"/>
      <c r="B37" s="36" t="s">
        <v>222</v>
      </c>
      <c r="C37" s="183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50"/>
      <c r="N37" s="51" t="s">
        <v>13</v>
      </c>
      <c r="O37" s="36"/>
      <c r="P37" s="37"/>
      <c r="Q37" s="38"/>
      <c r="R37" s="39"/>
      <c r="S37" s="50"/>
      <c r="T37" s="46" t="s">
        <v>13</v>
      </c>
      <c r="U37" s="36"/>
      <c r="V37" s="37"/>
      <c r="W37" s="38"/>
      <c r="X37" s="39"/>
      <c r="Y37" s="38"/>
      <c r="Z37" s="51" t="s">
        <v>13</v>
      </c>
      <c r="AA37" s="36"/>
      <c r="AB37" s="37"/>
      <c r="AC37" s="38"/>
      <c r="AD37" s="39"/>
      <c r="AE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6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Z25:Z27"/>
    <mergeCell ref="A21:A24"/>
    <mergeCell ref="B21:B24"/>
    <mergeCell ref="H21:H24"/>
    <mergeCell ref="Z21:Z24"/>
    <mergeCell ref="T21:T22"/>
    <mergeCell ref="T23:T27"/>
    <mergeCell ref="A25:A27"/>
    <mergeCell ref="B25:B27"/>
    <mergeCell ref="H25:H27"/>
    <mergeCell ref="N21:N27"/>
    <mergeCell ref="H8:H14"/>
    <mergeCell ref="T8:T14"/>
    <mergeCell ref="Z8:Z14"/>
    <mergeCell ref="A15:A20"/>
    <mergeCell ref="B15:B20"/>
    <mergeCell ref="H15:H20"/>
    <mergeCell ref="T15:T20"/>
    <mergeCell ref="Z15:Z20"/>
    <mergeCell ref="A8:A14"/>
    <mergeCell ref="B8:B14"/>
    <mergeCell ref="N15:N20"/>
    <mergeCell ref="N5:N14"/>
    <mergeCell ref="A5:A7"/>
    <mergeCell ref="B5:B7"/>
    <mergeCell ref="H5:H7"/>
    <mergeCell ref="T5:T7"/>
    <mergeCell ref="Z5:Z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38"/>
  <sheetViews>
    <sheetView topLeftCell="A4" zoomScale="75" zoomScaleNormal="75" workbookViewId="0">
      <selection activeCell="AC25" sqref="AC25"/>
    </sheetView>
  </sheetViews>
  <sheetFormatPr defaultColWidth="9" defaultRowHeight="14.15"/>
  <cols>
    <col min="1" max="1" width="5.23046875" style="27" customWidth="1"/>
    <col min="2" max="2" width="5.4609375" style="27" customWidth="1"/>
    <col min="3" max="3" width="6.4609375" style="27" customWidth="1"/>
    <col min="4" max="4" width="5" style="27" customWidth="1"/>
    <col min="5" max="5" width="5.765625" style="27" customWidth="1"/>
    <col min="6" max="6" width="6.23046875" style="27" customWidth="1"/>
    <col min="7" max="7" width="7.15234375" style="27" customWidth="1"/>
    <col min="8" max="8" width="5.4609375" style="27" customWidth="1"/>
    <col min="9" max="9" width="6.4609375" style="27" customWidth="1"/>
    <col min="10" max="10" width="7.4609375" style="27" customWidth="1"/>
    <col min="11" max="11" width="6.23046875" style="27" customWidth="1"/>
    <col min="12" max="12" width="5.61328125" style="27" customWidth="1"/>
    <col min="13" max="13" width="7.15234375" style="27" customWidth="1"/>
    <col min="14" max="14" width="5.23046875" style="27" customWidth="1"/>
    <col min="15" max="16" width="6.4609375" style="27" customWidth="1"/>
    <col min="17" max="18" width="6.61328125" style="27" customWidth="1"/>
    <col min="19" max="19" width="7.15234375" style="27" customWidth="1"/>
    <col min="20" max="20" width="5.3828125" style="27" customWidth="1"/>
    <col min="21" max="21" width="6.4609375" style="27" customWidth="1"/>
    <col min="22" max="22" width="6.3828125" style="27" customWidth="1"/>
    <col min="23" max="23" width="6" style="27" customWidth="1"/>
    <col min="24" max="24" width="5.765625" style="27" customWidth="1"/>
    <col min="25" max="25" width="7.15234375" style="27" customWidth="1"/>
    <col min="26" max="26" width="5" style="27" customWidth="1"/>
    <col min="27" max="27" width="6.4609375" style="27" customWidth="1"/>
    <col min="28" max="28" width="7" style="27" customWidth="1"/>
    <col min="29" max="30" width="5.765625" style="27" customWidth="1"/>
    <col min="31" max="31" width="7.15234375" style="27" customWidth="1"/>
    <col min="32" max="16384" width="9" style="17"/>
  </cols>
  <sheetData>
    <row r="1" spans="1:32" ht="24.45">
      <c r="A1" s="214" t="s">
        <v>231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16"/>
      <c r="AE1" s="16"/>
    </row>
    <row r="2" spans="1:32" ht="20.149999999999999">
      <c r="A2" s="86" t="s">
        <v>233</v>
      </c>
      <c r="B2" s="47"/>
      <c r="C2" s="47"/>
      <c r="D2" s="47"/>
      <c r="E2" s="47"/>
      <c r="F2" s="47"/>
      <c r="G2" s="47"/>
      <c r="H2" s="47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216" t="s">
        <v>25</v>
      </c>
      <c r="V2" s="216"/>
      <c r="W2" s="216"/>
      <c r="X2" s="216"/>
      <c r="Y2" s="216"/>
      <c r="Z2" s="216"/>
      <c r="AA2" s="216"/>
      <c r="AB2" s="216"/>
      <c r="AC2" s="216"/>
      <c r="AD2" s="216"/>
      <c r="AE2" s="19"/>
    </row>
    <row r="3" spans="1:32" ht="16.75">
      <c r="A3" s="52" t="s">
        <v>26</v>
      </c>
      <c r="B3" s="217">
        <f>萬新葷菜單!A15</f>
        <v>44914</v>
      </c>
      <c r="C3" s="218"/>
      <c r="D3" s="218"/>
      <c r="E3" s="219">
        <f>萬新葷菜單!B5</f>
        <v>44900</v>
      </c>
      <c r="F3" s="219"/>
      <c r="G3" s="220"/>
      <c r="H3" s="221">
        <f>萬新葷菜單!A16</f>
        <v>44915</v>
      </c>
      <c r="I3" s="218"/>
      <c r="J3" s="218"/>
      <c r="K3" s="222">
        <f>H3</f>
        <v>44915</v>
      </c>
      <c r="L3" s="222"/>
      <c r="M3" s="226"/>
      <c r="N3" s="221">
        <f>萬新葷菜單!A17</f>
        <v>44916</v>
      </c>
      <c r="O3" s="218"/>
      <c r="P3" s="218"/>
      <c r="Q3" s="222">
        <f>N3</f>
        <v>44916</v>
      </c>
      <c r="R3" s="222"/>
      <c r="S3" s="226"/>
      <c r="T3" s="218">
        <f>萬新葷菜單!A18</f>
        <v>44917</v>
      </c>
      <c r="U3" s="218"/>
      <c r="V3" s="218"/>
      <c r="W3" s="222">
        <f>T3</f>
        <v>44917</v>
      </c>
      <c r="X3" s="222"/>
      <c r="Y3" s="226"/>
      <c r="Z3" s="221">
        <f>萬新葷菜單!A19</f>
        <v>44918</v>
      </c>
      <c r="AA3" s="218"/>
      <c r="AB3" s="218"/>
      <c r="AC3" s="222">
        <f>Z3</f>
        <v>44918</v>
      </c>
      <c r="AD3" s="222"/>
      <c r="AE3" s="227"/>
    </row>
    <row r="4" spans="1:32" s="24" customFormat="1" ht="16.75">
      <c r="A4" s="53" t="s">
        <v>27</v>
      </c>
      <c r="B4" s="120" t="s">
        <v>28</v>
      </c>
      <c r="C4" s="21" t="s">
        <v>29</v>
      </c>
      <c r="D4" s="22" t="s">
        <v>30</v>
      </c>
      <c r="E4" s="93" t="s">
        <v>31</v>
      </c>
      <c r="F4" s="21" t="s">
        <v>32</v>
      </c>
      <c r="G4" s="54" t="s">
        <v>44</v>
      </c>
      <c r="H4" s="48" t="s">
        <v>33</v>
      </c>
      <c r="I4" s="21" t="s">
        <v>29</v>
      </c>
      <c r="J4" s="22" t="s">
        <v>30</v>
      </c>
      <c r="K4" s="178" t="s">
        <v>31</v>
      </c>
      <c r="L4" s="143" t="s">
        <v>32</v>
      </c>
      <c r="M4" s="54" t="s">
        <v>45</v>
      </c>
      <c r="N4" s="48" t="s">
        <v>33</v>
      </c>
      <c r="O4" s="21" t="s">
        <v>29</v>
      </c>
      <c r="P4" s="22" t="s">
        <v>30</v>
      </c>
      <c r="Q4" s="178" t="s">
        <v>31</v>
      </c>
      <c r="R4" s="59" t="s">
        <v>34</v>
      </c>
      <c r="S4" s="141" t="s">
        <v>45</v>
      </c>
      <c r="T4" s="45" t="s">
        <v>33</v>
      </c>
      <c r="U4" s="21" t="s">
        <v>29</v>
      </c>
      <c r="V4" s="22" t="s">
        <v>30</v>
      </c>
      <c r="W4" s="178" t="s">
        <v>31</v>
      </c>
      <c r="X4" s="59" t="s">
        <v>34</v>
      </c>
      <c r="Y4" s="54" t="s">
        <v>45</v>
      </c>
      <c r="Z4" s="48" t="s">
        <v>33</v>
      </c>
      <c r="AA4" s="21" t="s">
        <v>29</v>
      </c>
      <c r="AB4" s="22" t="s">
        <v>30</v>
      </c>
      <c r="AC4" s="178" t="s">
        <v>31</v>
      </c>
      <c r="AD4" s="59" t="s">
        <v>34</v>
      </c>
      <c r="AE4" s="142" t="s">
        <v>46</v>
      </c>
      <c r="AF4" s="25"/>
    </row>
    <row r="5" spans="1:32" s="24" customFormat="1" ht="16.75">
      <c r="A5" s="212" t="s">
        <v>39</v>
      </c>
      <c r="B5" s="213" t="str">
        <f>萬新葷菜單!C15</f>
        <v>白米飯</v>
      </c>
      <c r="C5" s="74" t="s">
        <v>124</v>
      </c>
      <c r="D5" s="116">
        <v>110</v>
      </c>
      <c r="E5" s="185">
        <f t="shared" ref="E5" si="0">D5*370/1000</f>
        <v>40.700000000000003</v>
      </c>
      <c r="F5" s="45"/>
      <c r="G5" s="58"/>
      <c r="H5" s="249" t="str">
        <f>萬新葷菜單!C16</f>
        <v>胚芽米飯</v>
      </c>
      <c r="I5" s="66" t="s">
        <v>124</v>
      </c>
      <c r="J5" s="116">
        <v>93</v>
      </c>
      <c r="K5" s="185">
        <f t="shared" ref="K5:K6" si="1">J5*370/1000</f>
        <v>34.409999999999997</v>
      </c>
      <c r="L5" s="159"/>
      <c r="M5" s="58"/>
      <c r="N5" s="249"/>
      <c r="O5" s="66"/>
      <c r="P5" s="116"/>
      <c r="Q5" s="116"/>
      <c r="R5" s="74"/>
      <c r="S5" s="58"/>
      <c r="T5" s="252" t="str">
        <f>萬新葷菜單!C18</f>
        <v>芝麻米飯</v>
      </c>
      <c r="U5" s="66" t="s">
        <v>124</v>
      </c>
      <c r="V5" s="116">
        <v>110</v>
      </c>
      <c r="W5" s="185">
        <f t="shared" ref="W5" si="2">V5*370/1000</f>
        <v>40.700000000000003</v>
      </c>
      <c r="X5" s="74"/>
      <c r="Y5" s="57"/>
      <c r="Z5" s="249" t="str">
        <f>萬新葷菜單!C19</f>
        <v>海苔飯</v>
      </c>
      <c r="AA5" s="66" t="s">
        <v>124</v>
      </c>
      <c r="AB5" s="116">
        <v>110</v>
      </c>
      <c r="AC5" s="185">
        <f t="shared" ref="AC5" si="3">AB5*370/1000</f>
        <v>40.700000000000003</v>
      </c>
      <c r="AD5" s="74"/>
      <c r="AE5" s="23"/>
      <c r="AF5" s="25"/>
    </row>
    <row r="6" spans="1:32" s="24" customFormat="1" ht="16.75">
      <c r="A6" s="204"/>
      <c r="B6" s="196"/>
      <c r="C6" s="74"/>
      <c r="D6" s="116"/>
      <c r="E6" s="116"/>
      <c r="F6" s="45"/>
      <c r="G6" s="58"/>
      <c r="H6" s="250"/>
      <c r="I6" s="66" t="s">
        <v>148</v>
      </c>
      <c r="J6" s="116">
        <v>17</v>
      </c>
      <c r="K6" s="185">
        <f t="shared" si="1"/>
        <v>6.29</v>
      </c>
      <c r="L6" s="159"/>
      <c r="M6" s="58"/>
      <c r="N6" s="250"/>
      <c r="O6" s="66"/>
      <c r="P6" s="116"/>
      <c r="Q6" s="116"/>
      <c r="R6" s="74"/>
      <c r="S6" s="58"/>
      <c r="T6" s="253"/>
      <c r="U6" s="66" t="s">
        <v>163</v>
      </c>
      <c r="V6" s="116">
        <v>1</v>
      </c>
      <c r="W6" s="116">
        <v>1</v>
      </c>
      <c r="X6" s="74"/>
      <c r="Y6" s="57"/>
      <c r="Z6" s="250"/>
      <c r="AA6" s="66" t="s">
        <v>168</v>
      </c>
      <c r="AB6" s="116">
        <v>1</v>
      </c>
      <c r="AC6" s="116">
        <v>1</v>
      </c>
      <c r="AD6" s="74"/>
      <c r="AE6" s="23"/>
      <c r="AF6" s="25"/>
    </row>
    <row r="7" spans="1:32" s="24" customFormat="1" ht="16.75">
      <c r="A7" s="205"/>
      <c r="B7" s="197"/>
      <c r="C7" s="74"/>
      <c r="D7" s="116"/>
      <c r="E7" s="116"/>
      <c r="F7" s="45"/>
      <c r="G7" s="58"/>
      <c r="H7" s="251"/>
      <c r="I7" s="66"/>
      <c r="J7" s="116"/>
      <c r="K7" s="116"/>
      <c r="L7" s="159"/>
      <c r="M7" s="58"/>
      <c r="N7" s="259"/>
      <c r="O7" s="66"/>
      <c r="P7" s="116"/>
      <c r="Q7" s="116"/>
      <c r="R7" s="74"/>
      <c r="S7" s="58"/>
      <c r="T7" s="254"/>
      <c r="U7" s="66"/>
      <c r="V7" s="116"/>
      <c r="W7" s="116"/>
      <c r="X7" s="74"/>
      <c r="Y7" s="57"/>
      <c r="Z7" s="251"/>
      <c r="AA7" s="66"/>
      <c r="AB7" s="116"/>
      <c r="AC7" s="116"/>
      <c r="AD7" s="74"/>
      <c r="AE7" s="23"/>
      <c r="AF7" s="25"/>
    </row>
    <row r="8" spans="1:32" s="27" customFormat="1" ht="16.5" customHeight="1">
      <c r="A8" s="212" t="s">
        <v>38</v>
      </c>
      <c r="B8" s="195" t="str">
        <f>萬新葷菜單!D15</f>
        <v>奶香起司南瓜雞</v>
      </c>
      <c r="C8" s="74" t="s">
        <v>136</v>
      </c>
      <c r="D8" s="116">
        <v>70</v>
      </c>
      <c r="E8" s="185">
        <f t="shared" ref="E8:E11" si="4">D8*370/1000</f>
        <v>25.9</v>
      </c>
      <c r="F8" s="45"/>
      <c r="G8" s="87"/>
      <c r="H8" s="207" t="str">
        <f>萬新葷菜單!D16</f>
        <v>泰式檸檬魚丁</v>
      </c>
      <c r="I8" s="74" t="s">
        <v>149</v>
      </c>
      <c r="J8" s="116">
        <v>120</v>
      </c>
      <c r="K8" s="185">
        <f t="shared" ref="K8:K9" si="5">J8*370/1000</f>
        <v>44.4</v>
      </c>
      <c r="L8" s="74"/>
      <c r="M8" s="76"/>
      <c r="N8" s="250" t="str">
        <f>萬新葷菜單!D17</f>
        <v>麻油雞米糕</v>
      </c>
      <c r="O8" s="66" t="s">
        <v>190</v>
      </c>
      <c r="P8" s="116">
        <v>132</v>
      </c>
      <c r="Q8" s="185">
        <f t="shared" ref="Q8:Q9" si="6">P8*370/1000</f>
        <v>48.84</v>
      </c>
      <c r="R8" s="73"/>
      <c r="S8" s="70"/>
      <c r="T8" s="252" t="str">
        <f>萬新葷菜單!D18</f>
        <v>椒鹽三節翅×1</v>
      </c>
      <c r="U8" s="66" t="s">
        <v>195</v>
      </c>
      <c r="V8" s="116">
        <v>85</v>
      </c>
      <c r="W8" s="185">
        <f t="shared" ref="W8" si="7">V8*370/1000</f>
        <v>31.45</v>
      </c>
      <c r="X8" s="73"/>
      <c r="Y8" s="71"/>
      <c r="Z8" s="198" t="str">
        <f>萬新葷菜單!D19</f>
        <v>薑汁燒肉</v>
      </c>
      <c r="AA8" s="66" t="s">
        <v>142</v>
      </c>
      <c r="AB8" s="116">
        <v>67</v>
      </c>
      <c r="AC8" s="185">
        <f t="shared" ref="AC8:AC9" si="8">AB8*370/1000</f>
        <v>24.79</v>
      </c>
      <c r="AD8" s="73"/>
      <c r="AE8" s="55"/>
    </row>
    <row r="9" spans="1:32" s="27" customFormat="1" ht="16.75">
      <c r="A9" s="204"/>
      <c r="B9" s="196"/>
      <c r="C9" s="74" t="s">
        <v>186</v>
      </c>
      <c r="D9" s="116">
        <v>36</v>
      </c>
      <c r="E9" s="185">
        <f t="shared" si="4"/>
        <v>13.32</v>
      </c>
      <c r="F9" s="45"/>
      <c r="G9" s="87"/>
      <c r="H9" s="208"/>
      <c r="I9" s="74" t="s">
        <v>249</v>
      </c>
      <c r="J9" s="116">
        <v>30</v>
      </c>
      <c r="K9" s="185">
        <f t="shared" si="5"/>
        <v>11.1</v>
      </c>
      <c r="L9" s="74"/>
      <c r="M9" s="72"/>
      <c r="N9" s="199"/>
      <c r="O9" s="95" t="s">
        <v>191</v>
      </c>
      <c r="P9" s="116">
        <v>95</v>
      </c>
      <c r="Q9" s="185">
        <f t="shared" si="6"/>
        <v>35.15</v>
      </c>
      <c r="R9" s="73"/>
      <c r="S9" s="70"/>
      <c r="T9" s="253"/>
      <c r="U9" s="66"/>
      <c r="V9" s="116"/>
      <c r="W9" s="116"/>
      <c r="X9" s="73"/>
      <c r="Y9" s="71"/>
      <c r="Z9" s="199"/>
      <c r="AA9" s="66" t="s">
        <v>126</v>
      </c>
      <c r="AB9" s="116">
        <v>43</v>
      </c>
      <c r="AC9" s="185">
        <f t="shared" si="8"/>
        <v>15.91</v>
      </c>
      <c r="AD9" s="73"/>
      <c r="AE9" s="55"/>
    </row>
    <row r="10" spans="1:32" s="27" customFormat="1" ht="16.75">
      <c r="A10" s="204"/>
      <c r="B10" s="196"/>
      <c r="C10" s="74" t="s">
        <v>165</v>
      </c>
      <c r="D10" s="116">
        <v>15</v>
      </c>
      <c r="E10" s="185">
        <f t="shared" si="4"/>
        <v>5.55</v>
      </c>
      <c r="F10" s="45"/>
      <c r="G10" s="87"/>
      <c r="H10" s="208"/>
      <c r="I10" s="74"/>
      <c r="J10" s="116"/>
      <c r="K10" s="116"/>
      <c r="L10" s="74"/>
      <c r="M10" s="72"/>
      <c r="N10" s="199"/>
      <c r="O10" s="163"/>
      <c r="P10" s="116"/>
      <c r="Q10" s="185"/>
      <c r="R10" s="73"/>
      <c r="S10" s="70"/>
      <c r="T10" s="253"/>
      <c r="U10" s="66"/>
      <c r="V10" s="116"/>
      <c r="W10" s="116"/>
      <c r="X10" s="73"/>
      <c r="Y10" s="71"/>
      <c r="Z10" s="199"/>
      <c r="AA10" s="66"/>
      <c r="AB10" s="116"/>
      <c r="AC10" s="116"/>
      <c r="AD10" s="73"/>
      <c r="AE10" s="55"/>
    </row>
    <row r="11" spans="1:32" s="27" customFormat="1" ht="16.75">
      <c r="A11" s="204"/>
      <c r="B11" s="196"/>
      <c r="C11" s="74" t="s">
        <v>127</v>
      </c>
      <c r="D11" s="116">
        <v>12</v>
      </c>
      <c r="E11" s="185">
        <f t="shared" si="4"/>
        <v>4.4400000000000004</v>
      </c>
      <c r="F11" s="45"/>
      <c r="G11" s="87"/>
      <c r="H11" s="208"/>
      <c r="I11" s="74"/>
      <c r="J11" s="116"/>
      <c r="K11" s="116"/>
      <c r="L11" s="74"/>
      <c r="M11" s="72"/>
      <c r="N11" s="250"/>
      <c r="O11" s="176"/>
      <c r="P11" s="116"/>
      <c r="Q11" s="116"/>
      <c r="R11" s="74"/>
      <c r="S11" s="72"/>
      <c r="T11" s="253"/>
      <c r="U11" s="66"/>
      <c r="V11" s="116"/>
      <c r="W11" s="116"/>
      <c r="X11" s="73"/>
      <c r="Y11" s="71"/>
      <c r="Z11" s="199"/>
      <c r="AA11" s="66"/>
      <c r="AB11" s="116"/>
      <c r="AC11" s="116"/>
      <c r="AD11" s="73"/>
      <c r="AE11" s="55"/>
      <c r="AF11" s="29"/>
    </row>
    <row r="12" spans="1:32" s="27" customFormat="1" ht="16.75">
      <c r="A12" s="204"/>
      <c r="B12" s="196"/>
      <c r="C12" s="74"/>
      <c r="D12" s="116"/>
      <c r="E12" s="116"/>
      <c r="F12" s="160"/>
      <c r="G12" s="88"/>
      <c r="H12" s="208"/>
      <c r="I12" s="74"/>
      <c r="J12" s="116"/>
      <c r="K12" s="116"/>
      <c r="L12" s="74"/>
      <c r="M12" s="72"/>
      <c r="N12" s="250"/>
      <c r="O12" s="66"/>
      <c r="P12" s="116"/>
      <c r="Q12" s="116"/>
      <c r="R12" s="74"/>
      <c r="S12" s="72"/>
      <c r="T12" s="253"/>
      <c r="U12" s="66"/>
      <c r="V12" s="116"/>
      <c r="W12" s="116"/>
      <c r="X12" s="73"/>
      <c r="Y12" s="71"/>
      <c r="Z12" s="199"/>
      <c r="AA12" s="66"/>
      <c r="AB12" s="116"/>
      <c r="AC12" s="116"/>
      <c r="AD12" s="73"/>
      <c r="AE12" s="55"/>
    </row>
    <row r="13" spans="1:32" s="27" customFormat="1" ht="15.75" customHeight="1">
      <c r="A13" s="204"/>
      <c r="B13" s="196"/>
      <c r="C13" s="74"/>
      <c r="D13" s="116"/>
      <c r="E13" s="116"/>
      <c r="F13" s="160"/>
      <c r="G13" s="88"/>
      <c r="H13" s="208"/>
      <c r="I13" s="74"/>
      <c r="J13" s="116"/>
      <c r="K13" s="116"/>
      <c r="L13" s="74"/>
      <c r="M13" s="72"/>
      <c r="N13" s="250"/>
      <c r="O13" s="66"/>
      <c r="P13" s="116"/>
      <c r="Q13" s="116"/>
      <c r="R13" s="74"/>
      <c r="S13" s="72"/>
      <c r="T13" s="253"/>
      <c r="U13" s="66"/>
      <c r="V13" s="116"/>
      <c r="W13" s="116"/>
      <c r="X13" s="73"/>
      <c r="Y13" s="71"/>
      <c r="Z13" s="199"/>
      <c r="AA13" s="66"/>
      <c r="AB13" s="116"/>
      <c r="AC13" s="116"/>
      <c r="AD13" s="73"/>
      <c r="AE13" s="55"/>
    </row>
    <row r="14" spans="1:32" s="27" customFormat="1" ht="16.75">
      <c r="A14" s="205"/>
      <c r="B14" s="197"/>
      <c r="C14" s="74"/>
      <c r="D14" s="116"/>
      <c r="E14" s="116"/>
      <c r="F14" s="160"/>
      <c r="G14" s="88"/>
      <c r="H14" s="210"/>
      <c r="I14" s="74"/>
      <c r="J14" s="116"/>
      <c r="K14" s="116"/>
      <c r="L14" s="74"/>
      <c r="M14" s="72"/>
      <c r="N14" s="251"/>
      <c r="O14" s="66"/>
      <c r="P14" s="116"/>
      <c r="Q14" s="116"/>
      <c r="R14" s="74"/>
      <c r="S14" s="72"/>
      <c r="T14" s="254"/>
      <c r="U14" s="66"/>
      <c r="V14" s="116"/>
      <c r="W14" s="116"/>
      <c r="X14" s="73"/>
      <c r="Y14" s="71"/>
      <c r="Z14" s="200"/>
      <c r="AA14" s="66"/>
      <c r="AB14" s="116"/>
      <c r="AC14" s="116"/>
      <c r="AD14" s="73"/>
      <c r="AE14" s="55"/>
    </row>
    <row r="15" spans="1:32" s="27" customFormat="1" ht="15.75" customHeight="1">
      <c r="A15" s="203" t="s">
        <v>35</v>
      </c>
      <c r="B15" s="195" t="str">
        <f>萬新葷菜單!E15</f>
        <v>九塔油腐</v>
      </c>
      <c r="C15" s="74" t="s">
        <v>187</v>
      </c>
      <c r="D15" s="116">
        <v>63</v>
      </c>
      <c r="E15" s="185">
        <f t="shared" ref="E15" si="9">D15*370/1000</f>
        <v>23.31</v>
      </c>
      <c r="F15" s="160"/>
      <c r="G15" s="88"/>
      <c r="H15" s="207" t="str">
        <f>萬新葷菜單!E16</f>
        <v>玉米炒蛋</v>
      </c>
      <c r="I15" s="74" t="s">
        <v>188</v>
      </c>
      <c r="J15" s="116">
        <v>38</v>
      </c>
      <c r="K15" s="185">
        <f t="shared" ref="K15:K16" si="10">J15*370/1000</f>
        <v>14.06</v>
      </c>
      <c r="L15" s="74"/>
      <c r="M15" s="72"/>
      <c r="N15" s="198" t="str">
        <f>萬新葷菜單!E17</f>
        <v>綜合滷味</v>
      </c>
      <c r="O15" s="66" t="s">
        <v>128</v>
      </c>
      <c r="P15" s="116">
        <v>22</v>
      </c>
      <c r="Q15" s="185">
        <f t="shared" ref="Q15:Q18" si="11">P15*370/1000</f>
        <v>8.14</v>
      </c>
      <c r="R15" s="74"/>
      <c r="S15" s="72"/>
      <c r="T15" s="255" t="str">
        <f>萬新葷菜單!E18</f>
        <v>香菇筍絲肉羹</v>
      </c>
      <c r="U15" s="66" t="s">
        <v>159</v>
      </c>
      <c r="V15" s="116">
        <v>53</v>
      </c>
      <c r="W15" s="185">
        <f t="shared" ref="W15:W19" si="12">V15*370/1000</f>
        <v>19.61</v>
      </c>
      <c r="X15" s="73"/>
      <c r="Y15" s="71"/>
      <c r="Z15" s="198" t="str">
        <f>萬新葷菜單!E19</f>
        <v>客家小炒</v>
      </c>
      <c r="AA15" s="66" t="s">
        <v>197</v>
      </c>
      <c r="AB15" s="116">
        <v>3</v>
      </c>
      <c r="AC15" s="185">
        <f t="shared" ref="AC15:AC18" si="13">AB15*370/1000</f>
        <v>1.1100000000000001</v>
      </c>
      <c r="AD15" s="73"/>
      <c r="AE15" s="55"/>
    </row>
    <row r="16" spans="1:32" s="27" customFormat="1" ht="16.5" customHeight="1">
      <c r="A16" s="204"/>
      <c r="B16" s="196"/>
      <c r="C16" s="74"/>
      <c r="D16" s="116"/>
      <c r="E16" s="116"/>
      <c r="F16" s="161"/>
      <c r="G16" s="89"/>
      <c r="H16" s="208"/>
      <c r="I16" s="74" t="s">
        <v>150</v>
      </c>
      <c r="J16" s="116">
        <v>48</v>
      </c>
      <c r="K16" s="185">
        <f t="shared" si="10"/>
        <v>17.760000000000002</v>
      </c>
      <c r="L16" s="74"/>
      <c r="M16" s="72"/>
      <c r="N16" s="199"/>
      <c r="O16" s="66" t="s">
        <v>192</v>
      </c>
      <c r="P16" s="116">
        <v>28</v>
      </c>
      <c r="Q16" s="185">
        <f t="shared" si="11"/>
        <v>10.36</v>
      </c>
      <c r="R16" s="74"/>
      <c r="S16" s="72"/>
      <c r="T16" s="202"/>
      <c r="U16" s="66" t="s">
        <v>196</v>
      </c>
      <c r="V16" s="116">
        <v>35</v>
      </c>
      <c r="W16" s="185">
        <f t="shared" si="12"/>
        <v>12.95</v>
      </c>
      <c r="X16" s="74"/>
      <c r="Y16" s="68"/>
      <c r="Z16" s="199"/>
      <c r="AA16" s="66" t="s">
        <v>159</v>
      </c>
      <c r="AB16" s="116">
        <v>14</v>
      </c>
      <c r="AC16" s="185">
        <f t="shared" si="13"/>
        <v>5.18</v>
      </c>
      <c r="AD16" s="74"/>
      <c r="AE16" s="56"/>
    </row>
    <row r="17" spans="1:31" s="27" customFormat="1" ht="16.75">
      <c r="A17" s="204"/>
      <c r="B17" s="196"/>
      <c r="C17" s="74"/>
      <c r="D17" s="116"/>
      <c r="E17" s="116"/>
      <c r="F17" s="179"/>
      <c r="G17" s="90"/>
      <c r="H17" s="208"/>
      <c r="I17" s="74"/>
      <c r="J17" s="116"/>
      <c r="K17" s="116"/>
      <c r="L17" s="74"/>
      <c r="M17" s="72"/>
      <c r="N17" s="199"/>
      <c r="O17" s="66" t="s">
        <v>193</v>
      </c>
      <c r="P17" s="116">
        <v>25</v>
      </c>
      <c r="Q17" s="185">
        <f t="shared" si="11"/>
        <v>9.25</v>
      </c>
      <c r="R17" s="74"/>
      <c r="S17" s="72"/>
      <c r="T17" s="202"/>
      <c r="U17" s="66" t="s">
        <v>127</v>
      </c>
      <c r="V17" s="116">
        <v>8</v>
      </c>
      <c r="W17" s="185">
        <f t="shared" si="12"/>
        <v>2.96</v>
      </c>
      <c r="X17" s="74"/>
      <c r="Y17" s="68"/>
      <c r="Z17" s="199"/>
      <c r="AA17" s="66" t="s">
        <v>198</v>
      </c>
      <c r="AB17" s="116">
        <v>40</v>
      </c>
      <c r="AC17" s="185">
        <f t="shared" si="13"/>
        <v>14.8</v>
      </c>
      <c r="AD17" s="74"/>
      <c r="AE17" s="56"/>
    </row>
    <row r="18" spans="1:31" s="27" customFormat="1" ht="16.75">
      <c r="A18" s="204"/>
      <c r="B18" s="196"/>
      <c r="C18" s="74"/>
      <c r="D18" s="116"/>
      <c r="E18" s="116"/>
      <c r="F18" s="160"/>
      <c r="G18" s="88"/>
      <c r="H18" s="208"/>
      <c r="I18" s="74"/>
      <c r="J18" s="116"/>
      <c r="K18" s="116"/>
      <c r="L18" s="74"/>
      <c r="M18" s="72"/>
      <c r="N18" s="199"/>
      <c r="O18" s="66" t="s">
        <v>137</v>
      </c>
      <c r="P18" s="116">
        <v>50</v>
      </c>
      <c r="Q18" s="185">
        <f t="shared" si="11"/>
        <v>18.5</v>
      </c>
      <c r="R18" s="74"/>
      <c r="S18" s="72"/>
      <c r="T18" s="202"/>
      <c r="U18" s="66" t="s">
        <v>144</v>
      </c>
      <c r="V18" s="116">
        <v>5</v>
      </c>
      <c r="W18" s="185">
        <f t="shared" si="12"/>
        <v>1.85</v>
      </c>
      <c r="X18" s="74"/>
      <c r="Y18" s="68"/>
      <c r="Z18" s="199"/>
      <c r="AA18" s="66" t="s">
        <v>199</v>
      </c>
      <c r="AB18" s="116">
        <v>25</v>
      </c>
      <c r="AC18" s="185">
        <f t="shared" si="13"/>
        <v>9.25</v>
      </c>
      <c r="AD18" s="74"/>
      <c r="AE18" s="56"/>
    </row>
    <row r="19" spans="1:31" s="27" customFormat="1" ht="16.75">
      <c r="A19" s="204"/>
      <c r="B19" s="196"/>
      <c r="C19" s="74"/>
      <c r="D19" s="116"/>
      <c r="E19" s="116"/>
      <c r="F19" s="160"/>
      <c r="G19" s="88"/>
      <c r="H19" s="208"/>
      <c r="I19" s="74"/>
      <c r="J19" s="116"/>
      <c r="K19" s="116"/>
      <c r="L19" s="74"/>
      <c r="M19" s="72"/>
      <c r="N19" s="199"/>
      <c r="O19" s="66"/>
      <c r="P19" s="116"/>
      <c r="Q19" s="116"/>
      <c r="R19" s="74"/>
      <c r="S19" s="72"/>
      <c r="T19" s="202"/>
      <c r="U19" s="66" t="s">
        <v>223</v>
      </c>
      <c r="V19" s="116">
        <v>2</v>
      </c>
      <c r="W19" s="185">
        <f t="shared" si="12"/>
        <v>0.74</v>
      </c>
      <c r="X19" s="74"/>
      <c r="Y19" s="68"/>
      <c r="Z19" s="199"/>
      <c r="AA19" s="66"/>
      <c r="AB19" s="116"/>
      <c r="AC19" s="116"/>
      <c r="AD19" s="74"/>
      <c r="AE19" s="56"/>
    </row>
    <row r="20" spans="1:31" s="27" customFormat="1" ht="16.75">
      <c r="A20" s="205"/>
      <c r="B20" s="197"/>
      <c r="C20" s="74"/>
      <c r="D20" s="116"/>
      <c r="E20" s="116"/>
      <c r="F20" s="160"/>
      <c r="G20" s="88"/>
      <c r="H20" s="210"/>
      <c r="I20" s="74"/>
      <c r="J20" s="116"/>
      <c r="K20" s="116"/>
      <c r="L20" s="74"/>
      <c r="M20" s="72"/>
      <c r="N20" s="200"/>
      <c r="O20" s="66"/>
      <c r="P20" s="116"/>
      <c r="Q20" s="116"/>
      <c r="R20" s="74"/>
      <c r="S20" s="72"/>
      <c r="T20" s="256"/>
      <c r="U20" s="66"/>
      <c r="V20" s="116"/>
      <c r="W20" s="116"/>
      <c r="X20" s="74"/>
      <c r="Y20" s="68"/>
      <c r="Z20" s="200"/>
      <c r="AA20" s="66"/>
      <c r="AB20" s="116"/>
      <c r="AC20" s="116"/>
      <c r="AD20" s="74"/>
      <c r="AE20" s="56"/>
    </row>
    <row r="21" spans="1:31" s="27" customFormat="1" ht="16.5" customHeight="1">
      <c r="A21" s="203" t="s">
        <v>36</v>
      </c>
      <c r="B21" s="195" t="str">
        <f>萬新葷菜單!F15</f>
        <v>炒大陸妹</v>
      </c>
      <c r="C21" s="184" t="s">
        <v>151</v>
      </c>
      <c r="D21" s="116">
        <v>100</v>
      </c>
      <c r="E21" s="185">
        <f t="shared" ref="E21" si="14">D21*370/1000</f>
        <v>37</v>
      </c>
      <c r="F21" s="160"/>
      <c r="G21" s="88"/>
      <c r="H21" s="207" t="str">
        <f>萬新葷菜單!F16</f>
        <v>炒 菠 菜</v>
      </c>
      <c r="I21" s="74" t="s">
        <v>139</v>
      </c>
      <c r="J21" s="116">
        <v>120</v>
      </c>
      <c r="K21" s="185">
        <f t="shared" ref="K21" si="15">J21*370/1000</f>
        <v>44.4</v>
      </c>
      <c r="L21" s="74"/>
      <c r="M21" s="72"/>
      <c r="N21" s="249" t="str">
        <f>萬新葷菜單!F17</f>
        <v>黑胡椒毛豆莢</v>
      </c>
      <c r="O21" s="66" t="s">
        <v>194</v>
      </c>
      <c r="P21" s="116">
        <v>100</v>
      </c>
      <c r="Q21" s="185">
        <f t="shared" ref="Q21" si="16">P21*370/1000</f>
        <v>37</v>
      </c>
      <c r="R21" s="74"/>
      <c r="S21" s="72"/>
      <c r="T21" s="255" t="str">
        <f>萬新葷菜單!F18</f>
        <v>有機蔬菜</v>
      </c>
      <c r="U21" s="66" t="s">
        <v>134</v>
      </c>
      <c r="V21" s="116">
        <v>100</v>
      </c>
      <c r="W21" s="185">
        <f t="shared" ref="W21" si="17">V21*370/1000</f>
        <v>37</v>
      </c>
      <c r="X21" s="74"/>
      <c r="Y21" s="68"/>
      <c r="Z21" s="198" t="str">
        <f>萬新葷菜單!F19</f>
        <v>炒小白菜</v>
      </c>
      <c r="AA21" s="66" t="s">
        <v>146</v>
      </c>
      <c r="AB21" s="116">
        <v>100</v>
      </c>
      <c r="AC21" s="185">
        <f t="shared" ref="AC21" si="18">AB21*370/1000</f>
        <v>37</v>
      </c>
      <c r="AD21" s="74"/>
      <c r="AE21" s="56"/>
    </row>
    <row r="22" spans="1:31" s="27" customFormat="1" ht="16.5" customHeight="1">
      <c r="A22" s="204"/>
      <c r="B22" s="196"/>
      <c r="C22" s="74"/>
      <c r="D22" s="116"/>
      <c r="E22" s="116"/>
      <c r="F22" s="45"/>
      <c r="G22" s="87"/>
      <c r="H22" s="208"/>
      <c r="I22" s="74"/>
      <c r="J22" s="116"/>
      <c r="K22" s="116"/>
      <c r="L22" s="74"/>
      <c r="M22" s="72"/>
      <c r="N22" s="250"/>
      <c r="O22" s="66"/>
      <c r="P22" s="116"/>
      <c r="Q22" s="116"/>
      <c r="R22" s="74"/>
      <c r="S22" s="72"/>
      <c r="T22" s="202"/>
      <c r="U22" s="66"/>
      <c r="V22" s="116"/>
      <c r="W22" s="116"/>
      <c r="X22" s="74"/>
      <c r="Y22" s="68"/>
      <c r="Z22" s="199"/>
      <c r="AA22" s="66"/>
      <c r="AB22" s="116"/>
      <c r="AC22" s="116"/>
      <c r="AD22" s="74"/>
      <c r="AE22" s="56"/>
    </row>
    <row r="23" spans="1:31" s="27" customFormat="1" ht="16.5" customHeight="1">
      <c r="A23" s="204"/>
      <c r="B23" s="196"/>
      <c r="C23" s="74"/>
      <c r="D23" s="116"/>
      <c r="E23" s="116"/>
      <c r="F23" s="45"/>
      <c r="G23" s="87"/>
      <c r="H23" s="208"/>
      <c r="I23" s="74"/>
      <c r="J23" s="116"/>
      <c r="K23" s="116"/>
      <c r="L23" s="74"/>
      <c r="M23" s="72"/>
      <c r="N23" s="250"/>
      <c r="O23" s="66"/>
      <c r="P23" s="116"/>
      <c r="Q23" s="116"/>
      <c r="R23" s="74"/>
      <c r="S23" s="72"/>
      <c r="T23" s="202"/>
      <c r="U23" s="66"/>
      <c r="V23" s="116"/>
      <c r="W23" s="116"/>
      <c r="X23" s="74"/>
      <c r="Y23" s="68"/>
      <c r="Z23" s="199"/>
      <c r="AA23" s="66"/>
      <c r="AB23" s="116"/>
      <c r="AC23" s="116"/>
      <c r="AD23" s="74"/>
      <c r="AE23" s="56"/>
    </row>
    <row r="24" spans="1:31" s="27" customFormat="1" ht="16.75">
      <c r="A24" s="205"/>
      <c r="B24" s="197"/>
      <c r="C24" s="74"/>
      <c r="D24" s="116"/>
      <c r="E24" s="116"/>
      <c r="F24" s="45"/>
      <c r="G24" s="87"/>
      <c r="H24" s="210"/>
      <c r="I24" s="74"/>
      <c r="J24" s="116"/>
      <c r="K24" s="116"/>
      <c r="L24" s="74"/>
      <c r="M24" s="72"/>
      <c r="N24" s="259"/>
      <c r="O24" s="66"/>
      <c r="P24" s="116"/>
      <c r="Q24" s="116"/>
      <c r="R24" s="74"/>
      <c r="S24" s="72"/>
      <c r="T24" s="256"/>
      <c r="U24" s="66"/>
      <c r="V24" s="116"/>
      <c r="W24" s="116"/>
      <c r="X24" s="74"/>
      <c r="Y24" s="68"/>
      <c r="Z24" s="200"/>
      <c r="AA24" s="66"/>
      <c r="AB24" s="116"/>
      <c r="AC24" s="116"/>
      <c r="AD24" s="74"/>
      <c r="AE24" s="56"/>
    </row>
    <row r="25" spans="1:31" s="27" customFormat="1" ht="15.75" customHeight="1">
      <c r="A25" s="203" t="s">
        <v>37</v>
      </c>
      <c r="B25" s="195" t="str">
        <f>萬新葷菜單!G15</f>
        <v>青菜針菇</v>
      </c>
      <c r="C25" s="74" t="s">
        <v>146</v>
      </c>
      <c r="D25" s="116">
        <v>30</v>
      </c>
      <c r="E25" s="185">
        <f t="shared" ref="E25:E26" si="19">D25*370/1000</f>
        <v>11.1</v>
      </c>
      <c r="F25" s="45"/>
      <c r="G25" s="87"/>
      <c r="H25" s="207" t="str">
        <f>萬新葷菜單!G16</f>
        <v>豆 薯 湯</v>
      </c>
      <c r="I25" s="74" t="s">
        <v>189</v>
      </c>
      <c r="J25" s="116">
        <v>50</v>
      </c>
      <c r="K25" s="185">
        <f t="shared" ref="K25" si="20">J25*370/1000</f>
        <v>18.5</v>
      </c>
      <c r="L25" s="74"/>
      <c r="M25" s="72"/>
      <c r="N25" s="260" t="str">
        <f>萬新葷菜單!G17</f>
        <v>高麗菜湯</v>
      </c>
      <c r="O25" s="66" t="s">
        <v>152</v>
      </c>
      <c r="P25" s="116">
        <v>60</v>
      </c>
      <c r="Q25" s="185">
        <f t="shared" ref="Q25:Q26" si="21">P25*370/1000</f>
        <v>22.2</v>
      </c>
      <c r="R25" s="74"/>
      <c r="S25" s="72"/>
      <c r="T25" s="255" t="str">
        <f>萬新葷菜單!G18</f>
        <v>黃 瓜 湯</v>
      </c>
      <c r="U25" s="66" t="s">
        <v>162</v>
      </c>
      <c r="V25" s="116">
        <v>40</v>
      </c>
      <c r="W25" s="185">
        <f t="shared" ref="W25" si="22">V25*370/1000</f>
        <v>14.8</v>
      </c>
      <c r="X25" s="74"/>
      <c r="Y25" s="68"/>
      <c r="Z25" s="198" t="str">
        <f>萬新葷菜單!G19</f>
        <v>蘿 蔔 湯</v>
      </c>
      <c r="AA25" s="66" t="s">
        <v>252</v>
      </c>
      <c r="AB25" s="116">
        <v>30</v>
      </c>
      <c r="AC25" s="185">
        <f t="shared" ref="AC25" si="23">AB25*370/1000</f>
        <v>11.1</v>
      </c>
      <c r="AD25" s="74"/>
      <c r="AE25" s="56"/>
    </row>
    <row r="26" spans="1:31" s="27" customFormat="1" ht="16.75">
      <c r="A26" s="204"/>
      <c r="B26" s="196"/>
      <c r="C26" s="74" t="s">
        <v>144</v>
      </c>
      <c r="D26" s="116">
        <v>10</v>
      </c>
      <c r="E26" s="185">
        <f t="shared" si="19"/>
        <v>3.7</v>
      </c>
      <c r="F26" s="160"/>
      <c r="G26" s="88"/>
      <c r="H26" s="208"/>
      <c r="I26" s="74"/>
      <c r="J26" s="116"/>
      <c r="K26" s="116"/>
      <c r="L26" s="74"/>
      <c r="M26" s="72"/>
      <c r="N26" s="250"/>
      <c r="O26" s="66" t="s">
        <v>127</v>
      </c>
      <c r="P26" s="116">
        <v>30</v>
      </c>
      <c r="Q26" s="185">
        <f t="shared" si="21"/>
        <v>11.1</v>
      </c>
      <c r="R26" s="74"/>
      <c r="S26" s="72"/>
      <c r="T26" s="202"/>
      <c r="U26" s="66"/>
      <c r="V26" s="116"/>
      <c r="W26" s="116"/>
      <c r="X26" s="74"/>
      <c r="Y26" s="68"/>
      <c r="Z26" s="199"/>
      <c r="AA26" s="66"/>
      <c r="AB26" s="116"/>
      <c r="AC26" s="116"/>
      <c r="AD26" s="74"/>
      <c r="AE26" s="56"/>
    </row>
    <row r="27" spans="1:31" s="27" customFormat="1" ht="16.75">
      <c r="A27" s="205"/>
      <c r="B27" s="206"/>
      <c r="C27" s="74"/>
      <c r="D27" s="116"/>
      <c r="E27" s="116"/>
      <c r="F27" s="45"/>
      <c r="G27" s="87"/>
      <c r="H27" s="209"/>
      <c r="I27" s="74"/>
      <c r="J27" s="116"/>
      <c r="K27" s="116"/>
      <c r="L27" s="74"/>
      <c r="M27" s="72"/>
      <c r="N27" s="259"/>
      <c r="O27" s="66"/>
      <c r="P27" s="116"/>
      <c r="Q27" s="116"/>
      <c r="R27" s="74"/>
      <c r="S27" s="72"/>
      <c r="T27" s="256"/>
      <c r="U27" s="66"/>
      <c r="V27" s="116"/>
      <c r="W27" s="116"/>
      <c r="X27" s="74"/>
      <c r="Y27" s="68"/>
      <c r="Z27" s="200"/>
      <c r="AA27" s="66"/>
      <c r="AB27" s="116"/>
      <c r="AC27" s="116"/>
      <c r="AD27" s="74"/>
      <c r="AE27" s="56"/>
    </row>
    <row r="28" spans="1:31" s="33" customFormat="1" ht="18" customHeight="1">
      <c r="A28" s="43" t="s">
        <v>23</v>
      </c>
      <c r="B28" s="30"/>
      <c r="C28" s="30"/>
      <c r="D28" s="116"/>
      <c r="E28" s="116"/>
      <c r="F28" s="35"/>
      <c r="G28" s="91"/>
      <c r="H28" s="104" t="s">
        <v>23</v>
      </c>
      <c r="I28" s="105" t="s">
        <v>23</v>
      </c>
      <c r="J28" s="116"/>
      <c r="K28" s="106"/>
      <c r="L28" s="181"/>
      <c r="M28" s="108"/>
      <c r="N28" s="104"/>
      <c r="O28" s="107"/>
      <c r="P28" s="116"/>
      <c r="Q28" s="30"/>
      <c r="R28" s="181"/>
      <c r="S28" s="108"/>
      <c r="T28" s="109" t="s">
        <v>23</v>
      </c>
      <c r="U28" s="105" t="s">
        <v>23</v>
      </c>
      <c r="V28" s="71"/>
      <c r="W28" s="71"/>
      <c r="X28" s="181"/>
      <c r="Y28" s="110"/>
      <c r="Z28" s="104"/>
      <c r="AA28" s="107"/>
      <c r="AB28" s="116"/>
      <c r="AC28" s="111"/>
      <c r="AD28" s="181"/>
      <c r="AE28" s="32"/>
    </row>
    <row r="29" spans="1:31" s="33" customFormat="1" ht="18" customHeight="1">
      <c r="A29" s="44" t="s">
        <v>22</v>
      </c>
      <c r="B29" s="30"/>
      <c r="C29" s="30"/>
      <c r="D29" s="30"/>
      <c r="E29" s="31"/>
      <c r="F29" s="30"/>
      <c r="G29" s="91"/>
      <c r="H29" s="104"/>
      <c r="I29" s="107"/>
      <c r="J29" s="116"/>
      <c r="K29" s="106"/>
      <c r="L29" s="107"/>
      <c r="M29" s="108"/>
      <c r="N29" s="104"/>
      <c r="O29" s="107"/>
      <c r="P29" s="105"/>
      <c r="Q29" s="106"/>
      <c r="R29" s="107"/>
      <c r="S29" s="108"/>
      <c r="T29" s="109"/>
      <c r="U29" s="107"/>
      <c r="V29" s="105"/>
      <c r="W29" s="106"/>
      <c r="X29" s="107"/>
      <c r="Y29" s="110"/>
      <c r="Z29" s="104"/>
      <c r="AA29" s="107"/>
      <c r="AB29" s="180"/>
      <c r="AC29" s="111"/>
      <c r="AD29" s="181"/>
      <c r="AE29" s="32"/>
    </row>
    <row r="30" spans="1:31" s="33" customFormat="1" ht="19.95" customHeight="1">
      <c r="A30" s="201" t="s">
        <v>21</v>
      </c>
      <c r="B30" s="190" t="s">
        <v>20</v>
      </c>
      <c r="C30" s="191"/>
      <c r="D30" s="191"/>
      <c r="E30" s="191"/>
      <c r="F30" s="192"/>
      <c r="G30" s="112">
        <v>5.9</v>
      </c>
      <c r="H30" s="193" t="s">
        <v>20</v>
      </c>
      <c r="I30" s="191"/>
      <c r="J30" s="191"/>
      <c r="K30" s="191"/>
      <c r="L30" s="192"/>
      <c r="M30" s="112">
        <v>5.9</v>
      </c>
      <c r="N30" s="193" t="s">
        <v>20</v>
      </c>
      <c r="O30" s="191"/>
      <c r="P30" s="191"/>
      <c r="Q30" s="191"/>
      <c r="R30" s="192"/>
      <c r="S30" s="112">
        <v>6.6</v>
      </c>
      <c r="T30" s="191" t="s">
        <v>20</v>
      </c>
      <c r="U30" s="191"/>
      <c r="V30" s="191"/>
      <c r="W30" s="191"/>
      <c r="X30" s="192"/>
      <c r="Y30" s="112">
        <v>5.5</v>
      </c>
      <c r="Z30" s="190" t="s">
        <v>20</v>
      </c>
      <c r="AA30" s="191"/>
      <c r="AB30" s="191"/>
      <c r="AC30" s="191"/>
      <c r="AD30" s="192"/>
      <c r="AE30" s="117">
        <v>5.5</v>
      </c>
    </row>
    <row r="31" spans="1:31" s="33" customFormat="1" ht="19.95" customHeight="1">
      <c r="A31" s="201"/>
      <c r="B31" s="190" t="s">
        <v>19</v>
      </c>
      <c r="C31" s="191"/>
      <c r="D31" s="191"/>
      <c r="E31" s="191"/>
      <c r="F31" s="192"/>
      <c r="G31" s="112">
        <v>3</v>
      </c>
      <c r="H31" s="193" t="s">
        <v>19</v>
      </c>
      <c r="I31" s="191"/>
      <c r="J31" s="191"/>
      <c r="K31" s="191"/>
      <c r="L31" s="192"/>
      <c r="M31" s="112">
        <v>3</v>
      </c>
      <c r="N31" s="193" t="s">
        <v>19</v>
      </c>
      <c r="O31" s="191"/>
      <c r="P31" s="191"/>
      <c r="Q31" s="191"/>
      <c r="R31" s="192"/>
      <c r="S31" s="112">
        <v>3</v>
      </c>
      <c r="T31" s="191" t="s">
        <v>19</v>
      </c>
      <c r="U31" s="191"/>
      <c r="V31" s="191"/>
      <c r="W31" s="191"/>
      <c r="X31" s="192"/>
      <c r="Y31" s="112">
        <v>3</v>
      </c>
      <c r="Z31" s="190" t="s">
        <v>19</v>
      </c>
      <c r="AA31" s="191"/>
      <c r="AB31" s="191"/>
      <c r="AC31" s="191"/>
      <c r="AD31" s="192"/>
      <c r="AE31" s="117">
        <v>3</v>
      </c>
    </row>
    <row r="32" spans="1:31" s="33" customFormat="1" ht="19.95" customHeight="1">
      <c r="A32" s="201"/>
      <c r="B32" s="190" t="s">
        <v>18</v>
      </c>
      <c r="C32" s="191"/>
      <c r="D32" s="191"/>
      <c r="E32" s="191"/>
      <c r="F32" s="192"/>
      <c r="G32" s="112">
        <v>1.7</v>
      </c>
      <c r="H32" s="193" t="s">
        <v>18</v>
      </c>
      <c r="I32" s="191"/>
      <c r="J32" s="191"/>
      <c r="K32" s="191"/>
      <c r="L32" s="192"/>
      <c r="M32" s="112">
        <v>2</v>
      </c>
      <c r="N32" s="193" t="s">
        <v>18</v>
      </c>
      <c r="O32" s="191"/>
      <c r="P32" s="191"/>
      <c r="Q32" s="191"/>
      <c r="R32" s="192"/>
      <c r="S32" s="112">
        <v>1.7</v>
      </c>
      <c r="T32" s="191" t="s">
        <v>18</v>
      </c>
      <c r="U32" s="191"/>
      <c r="V32" s="191"/>
      <c r="W32" s="191"/>
      <c r="X32" s="192"/>
      <c r="Y32" s="112">
        <v>1.9</v>
      </c>
      <c r="Z32" s="190" t="s">
        <v>18</v>
      </c>
      <c r="AA32" s="191"/>
      <c r="AB32" s="191"/>
      <c r="AC32" s="191"/>
      <c r="AD32" s="192"/>
      <c r="AE32" s="117">
        <v>2</v>
      </c>
    </row>
    <row r="33" spans="1:41" s="33" customFormat="1" ht="19.95" customHeight="1">
      <c r="A33" s="201"/>
      <c r="B33" s="190" t="s">
        <v>17</v>
      </c>
      <c r="C33" s="191"/>
      <c r="D33" s="191"/>
      <c r="E33" s="191"/>
      <c r="F33" s="192"/>
      <c r="G33" s="112">
        <v>0</v>
      </c>
      <c r="H33" s="193" t="s">
        <v>17</v>
      </c>
      <c r="I33" s="191"/>
      <c r="J33" s="191"/>
      <c r="K33" s="191"/>
      <c r="L33" s="192"/>
      <c r="M33" s="112">
        <v>0</v>
      </c>
      <c r="N33" s="193" t="s">
        <v>17</v>
      </c>
      <c r="O33" s="191"/>
      <c r="P33" s="191"/>
      <c r="Q33" s="191"/>
      <c r="R33" s="192"/>
      <c r="S33" s="112">
        <v>0</v>
      </c>
      <c r="T33" s="191" t="s">
        <v>17</v>
      </c>
      <c r="U33" s="191"/>
      <c r="V33" s="191"/>
      <c r="W33" s="191"/>
      <c r="X33" s="192"/>
      <c r="Y33" s="112">
        <v>0</v>
      </c>
      <c r="Z33" s="190" t="s">
        <v>17</v>
      </c>
      <c r="AA33" s="191"/>
      <c r="AB33" s="191"/>
      <c r="AC33" s="191"/>
      <c r="AD33" s="192"/>
      <c r="AE33" s="117">
        <v>0</v>
      </c>
    </row>
    <row r="34" spans="1:41" s="33" customFormat="1" ht="19.95" customHeight="1">
      <c r="A34" s="201"/>
      <c r="B34" s="190" t="s">
        <v>16</v>
      </c>
      <c r="C34" s="191"/>
      <c r="D34" s="191"/>
      <c r="E34" s="191"/>
      <c r="F34" s="192"/>
      <c r="G34" s="112">
        <v>0</v>
      </c>
      <c r="H34" s="193" t="s">
        <v>16</v>
      </c>
      <c r="I34" s="191"/>
      <c r="J34" s="191"/>
      <c r="K34" s="191"/>
      <c r="L34" s="192"/>
      <c r="M34" s="112">
        <v>1</v>
      </c>
      <c r="N34" s="193" t="s">
        <v>16</v>
      </c>
      <c r="O34" s="191"/>
      <c r="P34" s="191"/>
      <c r="Q34" s="191"/>
      <c r="R34" s="192"/>
      <c r="S34" s="112">
        <v>0</v>
      </c>
      <c r="T34" s="191" t="s">
        <v>16</v>
      </c>
      <c r="U34" s="191"/>
      <c r="V34" s="191"/>
      <c r="W34" s="191"/>
      <c r="X34" s="192"/>
      <c r="Y34" s="112">
        <v>1</v>
      </c>
      <c r="Z34" s="190" t="s">
        <v>16</v>
      </c>
      <c r="AA34" s="191"/>
      <c r="AB34" s="191"/>
      <c r="AC34" s="191"/>
      <c r="AD34" s="192"/>
      <c r="AE34" s="117">
        <v>0</v>
      </c>
    </row>
    <row r="35" spans="1:41" s="33" customFormat="1" ht="19.95" customHeight="1">
      <c r="A35" s="201"/>
      <c r="B35" s="190" t="s">
        <v>15</v>
      </c>
      <c r="C35" s="191"/>
      <c r="D35" s="191"/>
      <c r="E35" s="191"/>
      <c r="F35" s="192"/>
      <c r="G35" s="112">
        <v>2.7</v>
      </c>
      <c r="H35" s="193" t="s">
        <v>15</v>
      </c>
      <c r="I35" s="191"/>
      <c r="J35" s="191"/>
      <c r="K35" s="191"/>
      <c r="L35" s="192"/>
      <c r="M35" s="112">
        <v>2.6</v>
      </c>
      <c r="N35" s="193" t="s">
        <v>15</v>
      </c>
      <c r="O35" s="191"/>
      <c r="P35" s="191"/>
      <c r="Q35" s="191"/>
      <c r="R35" s="192"/>
      <c r="S35" s="112">
        <v>3.3</v>
      </c>
      <c r="T35" s="191" t="s">
        <v>15</v>
      </c>
      <c r="U35" s="191"/>
      <c r="V35" s="191"/>
      <c r="W35" s="191"/>
      <c r="X35" s="192"/>
      <c r="Y35" s="112">
        <v>2.5</v>
      </c>
      <c r="Z35" s="190" t="s">
        <v>15</v>
      </c>
      <c r="AA35" s="191"/>
      <c r="AB35" s="191"/>
      <c r="AC35" s="191"/>
      <c r="AD35" s="192"/>
      <c r="AE35" s="117">
        <v>3.5</v>
      </c>
    </row>
    <row r="36" spans="1:41" s="33" customFormat="1" ht="19.5" customHeight="1">
      <c r="A36" s="201"/>
      <c r="B36" s="190" t="s">
        <v>14</v>
      </c>
      <c r="C36" s="191"/>
      <c r="D36" s="191"/>
      <c r="E36" s="191"/>
      <c r="F36" s="192"/>
      <c r="G36" s="113">
        <f>G30*68+G31*45+G32*25+G34*60+G35*75</f>
        <v>781.2</v>
      </c>
      <c r="H36" s="193" t="s">
        <v>14</v>
      </c>
      <c r="I36" s="191"/>
      <c r="J36" s="191"/>
      <c r="K36" s="191"/>
      <c r="L36" s="192"/>
      <c r="M36" s="113">
        <f>M30*68+M31*45+M32*25+M34*60+M35*75</f>
        <v>841.2</v>
      </c>
      <c r="N36" s="193" t="s">
        <v>14</v>
      </c>
      <c r="O36" s="191"/>
      <c r="P36" s="191"/>
      <c r="Q36" s="191"/>
      <c r="R36" s="192"/>
      <c r="S36" s="113">
        <f>S30*68+S31*45+S32*25+S34*60+S35*75</f>
        <v>873.8</v>
      </c>
      <c r="T36" s="191" t="s">
        <v>14</v>
      </c>
      <c r="U36" s="191"/>
      <c r="V36" s="191"/>
      <c r="W36" s="191"/>
      <c r="X36" s="192"/>
      <c r="Y36" s="113">
        <f>Y30*68+Y31*45+Y32*25+Y34*60+Y35*75</f>
        <v>804</v>
      </c>
      <c r="Z36" s="190" t="s">
        <v>14</v>
      </c>
      <c r="AA36" s="191"/>
      <c r="AB36" s="191"/>
      <c r="AC36" s="191"/>
      <c r="AD36" s="192"/>
      <c r="AE36" s="118">
        <f>AE30*68+AE31*45+AE32*25+AE34*60+AE35*75</f>
        <v>821.5</v>
      </c>
    </row>
    <row r="37" spans="1:41" s="33" customFormat="1" ht="26.25" customHeight="1">
      <c r="A37" s="32"/>
      <c r="B37" s="32" t="s">
        <v>13</v>
      </c>
      <c r="C37" s="37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50"/>
      <c r="N37" s="51" t="s">
        <v>13</v>
      </c>
      <c r="O37" s="36"/>
      <c r="P37" s="37"/>
      <c r="Q37" s="38"/>
      <c r="R37" s="39"/>
      <c r="S37" s="50"/>
      <c r="T37" s="46" t="s">
        <v>13</v>
      </c>
      <c r="U37" s="36"/>
      <c r="V37" s="37"/>
      <c r="W37" s="38"/>
      <c r="X37" s="39"/>
      <c r="Y37" s="38"/>
      <c r="Z37" s="51" t="s">
        <v>13</v>
      </c>
      <c r="AA37" s="36"/>
      <c r="AB37" s="37"/>
      <c r="AC37" s="38"/>
      <c r="AD37" s="39"/>
      <c r="AE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A21:A24"/>
    <mergeCell ref="B21:B24"/>
    <mergeCell ref="H21:H24"/>
    <mergeCell ref="T21:T24"/>
    <mergeCell ref="Z21:Z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N5:N7"/>
    <mergeCell ref="N8:N14"/>
    <mergeCell ref="N21:N24"/>
    <mergeCell ref="N25:N27"/>
    <mergeCell ref="Z5:Z7"/>
    <mergeCell ref="Z8:Z14"/>
    <mergeCell ref="T5:T7"/>
    <mergeCell ref="T8:T14"/>
    <mergeCell ref="N15:N20"/>
    <mergeCell ref="T15:T20"/>
    <mergeCell ref="Z15:Z20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38"/>
  <sheetViews>
    <sheetView topLeftCell="A4" zoomScale="75" zoomScaleNormal="75" workbookViewId="0">
      <selection activeCell="N25" sqref="N25:N27"/>
    </sheetView>
  </sheetViews>
  <sheetFormatPr defaultColWidth="9" defaultRowHeight="14.15"/>
  <cols>
    <col min="1" max="1" width="5.23046875" style="27" customWidth="1"/>
    <col min="2" max="2" width="5.4609375" style="27" customWidth="1"/>
    <col min="3" max="3" width="6.4609375" style="27" customWidth="1"/>
    <col min="4" max="4" width="5" style="27" customWidth="1"/>
    <col min="5" max="5" width="5.765625" style="27" customWidth="1"/>
    <col min="6" max="6" width="6.23046875" style="27" customWidth="1"/>
    <col min="7" max="7" width="7.15234375" style="27" customWidth="1"/>
    <col min="8" max="8" width="5.4609375" style="27" customWidth="1"/>
    <col min="9" max="9" width="6.4609375" style="27" customWidth="1"/>
    <col min="10" max="10" width="7.4609375" style="27" customWidth="1"/>
    <col min="11" max="11" width="6.23046875" style="27" customWidth="1"/>
    <col min="12" max="12" width="5.61328125" style="27" customWidth="1"/>
    <col min="13" max="13" width="7.15234375" style="27" customWidth="1"/>
    <col min="14" max="14" width="5.23046875" style="27" customWidth="1"/>
    <col min="15" max="16" width="6.4609375" style="27" customWidth="1"/>
    <col min="17" max="18" width="6.61328125" style="27" customWidth="1"/>
    <col min="19" max="19" width="7.15234375" style="27" customWidth="1"/>
    <col min="20" max="20" width="5.3828125" style="27" customWidth="1"/>
    <col min="21" max="21" width="6.4609375" style="27" customWidth="1"/>
    <col min="22" max="22" width="6.3828125" style="27" customWidth="1"/>
    <col min="23" max="23" width="6" style="27" customWidth="1"/>
    <col min="24" max="24" width="5.765625" style="27" customWidth="1"/>
    <col min="25" max="25" width="7.15234375" style="27" customWidth="1"/>
    <col min="26" max="26" width="5" style="27" customWidth="1"/>
    <col min="27" max="27" width="6.4609375" style="27" customWidth="1"/>
    <col min="28" max="28" width="7" style="27" customWidth="1"/>
    <col min="29" max="30" width="5.765625" style="27" customWidth="1"/>
    <col min="31" max="31" width="7.15234375" style="27" customWidth="1"/>
    <col min="32" max="16384" width="9" style="17"/>
  </cols>
  <sheetData>
    <row r="1" spans="1:32" ht="24.45">
      <c r="A1" s="214" t="s">
        <v>232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16"/>
      <c r="AE1" s="16"/>
    </row>
    <row r="2" spans="1:32" ht="20.149999999999999">
      <c r="A2" s="86" t="s">
        <v>233</v>
      </c>
      <c r="B2" s="47"/>
      <c r="C2" s="47"/>
      <c r="D2" s="47"/>
      <c r="E2" s="47"/>
      <c r="F2" s="47"/>
      <c r="G2" s="47"/>
      <c r="H2" s="47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216" t="s">
        <v>25</v>
      </c>
      <c r="V2" s="216"/>
      <c r="W2" s="216"/>
      <c r="X2" s="216"/>
      <c r="Y2" s="216"/>
      <c r="Z2" s="216"/>
      <c r="AA2" s="216"/>
      <c r="AB2" s="216"/>
      <c r="AC2" s="216"/>
      <c r="AD2" s="216"/>
      <c r="AE2" s="19"/>
    </row>
    <row r="3" spans="1:32" ht="16.75">
      <c r="A3" s="52" t="s">
        <v>26</v>
      </c>
      <c r="B3" s="217">
        <f>萬新葷菜單!A20</f>
        <v>44921</v>
      </c>
      <c r="C3" s="218"/>
      <c r="D3" s="218"/>
      <c r="E3" s="219">
        <f>萬新葷菜單!B5</f>
        <v>44900</v>
      </c>
      <c r="F3" s="219"/>
      <c r="G3" s="220"/>
      <c r="H3" s="221">
        <f>萬新葷菜單!A21</f>
        <v>44922</v>
      </c>
      <c r="I3" s="218"/>
      <c r="J3" s="218"/>
      <c r="K3" s="222">
        <f>H3</f>
        <v>44922</v>
      </c>
      <c r="L3" s="222"/>
      <c r="M3" s="226"/>
      <c r="N3" s="221">
        <f>萬新葷菜單!A22</f>
        <v>44923</v>
      </c>
      <c r="O3" s="218"/>
      <c r="P3" s="218"/>
      <c r="Q3" s="222">
        <f>N3</f>
        <v>44923</v>
      </c>
      <c r="R3" s="222"/>
      <c r="S3" s="226"/>
      <c r="T3" s="218">
        <f>萬新葷菜單!A23</f>
        <v>44924</v>
      </c>
      <c r="U3" s="218"/>
      <c r="V3" s="218"/>
      <c r="W3" s="222">
        <f>T3</f>
        <v>44924</v>
      </c>
      <c r="X3" s="222"/>
      <c r="Y3" s="226"/>
      <c r="Z3" s="221">
        <f>萬新葷菜單!A24</f>
        <v>44925</v>
      </c>
      <c r="AA3" s="218"/>
      <c r="AB3" s="218"/>
      <c r="AC3" s="222">
        <f>Z3</f>
        <v>44925</v>
      </c>
      <c r="AD3" s="222"/>
      <c r="AE3" s="227"/>
    </row>
    <row r="4" spans="1:32" s="24" customFormat="1" ht="16.75">
      <c r="A4" s="53" t="s">
        <v>27</v>
      </c>
      <c r="B4" s="120" t="s">
        <v>28</v>
      </c>
      <c r="C4" s="21" t="s">
        <v>29</v>
      </c>
      <c r="D4" s="22" t="s">
        <v>30</v>
      </c>
      <c r="E4" s="93" t="s">
        <v>31</v>
      </c>
      <c r="F4" s="21" t="s">
        <v>32</v>
      </c>
      <c r="G4" s="54" t="s">
        <v>43</v>
      </c>
      <c r="H4" s="48" t="s">
        <v>33</v>
      </c>
      <c r="I4" s="21" t="s">
        <v>29</v>
      </c>
      <c r="J4" s="162" t="s">
        <v>30</v>
      </c>
      <c r="K4" s="178" t="s">
        <v>31</v>
      </c>
      <c r="L4" s="143" t="s">
        <v>32</v>
      </c>
      <c r="M4" s="54" t="s">
        <v>43</v>
      </c>
      <c r="N4" s="48" t="s">
        <v>33</v>
      </c>
      <c r="O4" s="93" t="s">
        <v>29</v>
      </c>
      <c r="P4" s="22" t="s">
        <v>30</v>
      </c>
      <c r="Q4" s="59" t="s">
        <v>31</v>
      </c>
      <c r="R4" s="59" t="s">
        <v>34</v>
      </c>
      <c r="S4" s="141" t="s">
        <v>43</v>
      </c>
      <c r="T4" s="45" t="s">
        <v>33</v>
      </c>
      <c r="U4" s="21" t="s">
        <v>29</v>
      </c>
      <c r="V4" s="22" t="s">
        <v>30</v>
      </c>
      <c r="W4" s="178" t="s">
        <v>31</v>
      </c>
      <c r="X4" s="59" t="s">
        <v>34</v>
      </c>
      <c r="Y4" s="54" t="s">
        <v>43</v>
      </c>
      <c r="Z4" s="48" t="s">
        <v>33</v>
      </c>
      <c r="AA4" s="21" t="s">
        <v>29</v>
      </c>
      <c r="AB4" s="22" t="s">
        <v>30</v>
      </c>
      <c r="AC4" s="178" t="s">
        <v>31</v>
      </c>
      <c r="AD4" s="59" t="s">
        <v>34</v>
      </c>
      <c r="AE4" s="142" t="s">
        <v>44</v>
      </c>
      <c r="AF4" s="25"/>
    </row>
    <row r="5" spans="1:32" s="24" customFormat="1" ht="16.75">
      <c r="A5" s="212" t="s">
        <v>39</v>
      </c>
      <c r="B5" s="213" t="str">
        <f>萬新葷菜單!C20</f>
        <v>白米飯</v>
      </c>
      <c r="C5" s="74" t="s">
        <v>124</v>
      </c>
      <c r="D5" s="116">
        <v>110</v>
      </c>
      <c r="E5" s="185">
        <f t="shared" ref="E5" si="0">D5*370/1000</f>
        <v>40.700000000000003</v>
      </c>
      <c r="F5" s="45"/>
      <c r="G5" s="58"/>
      <c r="H5" s="249" t="str">
        <f>萬新葷菜單!C21</f>
        <v>糙米飯</v>
      </c>
      <c r="I5" s="159" t="s">
        <v>124</v>
      </c>
      <c r="J5" s="116">
        <v>93</v>
      </c>
      <c r="K5" s="185">
        <f t="shared" ref="K5:K6" si="1">J5*370/1000</f>
        <v>34.409999999999997</v>
      </c>
      <c r="L5" s="159"/>
      <c r="M5" s="58"/>
      <c r="N5" s="207"/>
      <c r="O5" s="95"/>
      <c r="P5" s="116"/>
      <c r="Q5" s="116"/>
      <c r="R5" s="67"/>
      <c r="S5" s="58"/>
      <c r="T5" s="252" t="str">
        <f>萬新葷菜單!C23</f>
        <v>小米飯</v>
      </c>
      <c r="U5" s="66" t="s">
        <v>124</v>
      </c>
      <c r="V5" s="116">
        <v>93</v>
      </c>
      <c r="W5" s="185">
        <f t="shared" ref="W5:W6" si="2">V5*370/1000</f>
        <v>34.409999999999997</v>
      </c>
      <c r="X5" s="74"/>
      <c r="Y5" s="57"/>
      <c r="Z5" s="249" t="str">
        <f>萬新葷菜單!C24</f>
        <v>胚芽米飯</v>
      </c>
      <c r="AA5" s="66" t="s">
        <v>124</v>
      </c>
      <c r="AB5" s="116">
        <v>93</v>
      </c>
      <c r="AC5" s="185">
        <f t="shared" ref="AC5:AC6" si="3">AB5*370/1000</f>
        <v>34.409999999999997</v>
      </c>
      <c r="AD5" s="116"/>
      <c r="AE5" s="23"/>
      <c r="AF5" s="25"/>
    </row>
    <row r="6" spans="1:32" s="24" customFormat="1" ht="16.75">
      <c r="A6" s="204"/>
      <c r="B6" s="196"/>
      <c r="C6" s="74"/>
      <c r="D6" s="116"/>
      <c r="E6" s="116"/>
      <c r="F6" s="45"/>
      <c r="G6" s="58"/>
      <c r="H6" s="250"/>
      <c r="I6" s="159" t="s">
        <v>123</v>
      </c>
      <c r="J6" s="116">
        <v>17</v>
      </c>
      <c r="K6" s="185">
        <f t="shared" si="1"/>
        <v>6.29</v>
      </c>
      <c r="L6" s="159"/>
      <c r="M6" s="58"/>
      <c r="N6" s="208"/>
      <c r="O6" s="95"/>
      <c r="P6" s="116"/>
      <c r="Q6" s="116"/>
      <c r="R6" s="67"/>
      <c r="S6" s="58"/>
      <c r="T6" s="253"/>
      <c r="U6" s="66" t="s">
        <v>125</v>
      </c>
      <c r="V6" s="116">
        <v>17</v>
      </c>
      <c r="W6" s="185">
        <f t="shared" si="2"/>
        <v>6.29</v>
      </c>
      <c r="X6" s="74"/>
      <c r="Y6" s="57"/>
      <c r="Z6" s="250"/>
      <c r="AA6" s="66" t="s">
        <v>148</v>
      </c>
      <c r="AB6" s="116">
        <v>17</v>
      </c>
      <c r="AC6" s="185">
        <f t="shared" si="3"/>
        <v>6.29</v>
      </c>
      <c r="AD6" s="116"/>
      <c r="AE6" s="23"/>
      <c r="AF6" s="25"/>
    </row>
    <row r="7" spans="1:32" s="24" customFormat="1" ht="16.75">
      <c r="A7" s="205"/>
      <c r="B7" s="197"/>
      <c r="C7" s="74"/>
      <c r="D7" s="116"/>
      <c r="E7" s="116"/>
      <c r="F7" s="45"/>
      <c r="G7" s="58"/>
      <c r="H7" s="251"/>
      <c r="I7" s="159"/>
      <c r="J7" s="116"/>
      <c r="K7" s="116"/>
      <c r="L7" s="159"/>
      <c r="M7" s="58"/>
      <c r="N7" s="209"/>
      <c r="O7" s="95"/>
      <c r="P7" s="116"/>
      <c r="Q7" s="116"/>
      <c r="R7" s="67"/>
      <c r="S7" s="58"/>
      <c r="T7" s="254"/>
      <c r="U7" s="66"/>
      <c r="V7" s="116"/>
      <c r="W7" s="116"/>
      <c r="X7" s="74"/>
      <c r="Y7" s="57"/>
      <c r="Z7" s="251"/>
      <c r="AA7" s="66"/>
      <c r="AB7" s="116"/>
      <c r="AC7" s="116"/>
      <c r="AD7" s="116"/>
      <c r="AE7" s="23"/>
      <c r="AF7" s="25"/>
    </row>
    <row r="8" spans="1:32" s="27" customFormat="1" ht="16.5" customHeight="1">
      <c r="A8" s="212" t="s">
        <v>38</v>
      </c>
      <c r="B8" s="195" t="str">
        <f>萬新葷菜單!D20</f>
        <v>照燒豬柳</v>
      </c>
      <c r="C8" s="74" t="s">
        <v>201</v>
      </c>
      <c r="D8" s="116">
        <v>60</v>
      </c>
      <c r="E8" s="185">
        <f t="shared" ref="E8:E9" si="4">D8*370/1000</f>
        <v>22.2</v>
      </c>
      <c r="F8" s="45"/>
      <c r="G8" s="87"/>
      <c r="H8" s="207" t="str">
        <f>萬新葷菜單!D21</f>
        <v>椰香咖哩雞</v>
      </c>
      <c r="I8" s="159" t="s">
        <v>136</v>
      </c>
      <c r="J8" s="116">
        <v>80</v>
      </c>
      <c r="K8" s="185">
        <f t="shared" ref="K8:K11" si="5">J8*370/1000</f>
        <v>29.6</v>
      </c>
      <c r="L8" s="74"/>
      <c r="M8" s="76"/>
      <c r="N8" s="261" t="str">
        <f>萬新葷菜單!D22</f>
        <v>義大利麵肉醬麵</v>
      </c>
      <c r="O8" s="95" t="s">
        <v>158</v>
      </c>
      <c r="P8" s="116">
        <v>170</v>
      </c>
      <c r="Q8" s="185">
        <f t="shared" ref="Q8:Q12" si="6">P8*370/1000</f>
        <v>62.9</v>
      </c>
      <c r="R8" s="69"/>
      <c r="S8" s="70"/>
      <c r="T8" s="252" t="str">
        <f>萬新葷菜單!D23</f>
        <v>蔥油白灼肉片</v>
      </c>
      <c r="U8" s="66" t="s">
        <v>142</v>
      </c>
      <c r="V8" s="116">
        <v>67</v>
      </c>
      <c r="W8" s="185">
        <f t="shared" ref="W8:W9" si="7">V8*370/1000</f>
        <v>24.79</v>
      </c>
      <c r="X8" s="73"/>
      <c r="Y8" s="71"/>
      <c r="Z8" s="198" t="str">
        <f>萬新葷菜單!D24</f>
        <v>蒜香香菇雞</v>
      </c>
      <c r="AA8" s="66" t="s">
        <v>136</v>
      </c>
      <c r="AB8" s="116">
        <v>70</v>
      </c>
      <c r="AC8" s="185">
        <f t="shared" ref="AC8:AC9" si="8">AB8*370/1000</f>
        <v>25.9</v>
      </c>
      <c r="AD8" s="116"/>
      <c r="AE8" s="55"/>
    </row>
    <row r="9" spans="1:32" s="27" customFormat="1" ht="16.75">
      <c r="A9" s="204"/>
      <c r="B9" s="196"/>
      <c r="C9" s="74" t="s">
        <v>126</v>
      </c>
      <c r="D9" s="116">
        <v>41</v>
      </c>
      <c r="E9" s="185">
        <f t="shared" si="4"/>
        <v>15.17</v>
      </c>
      <c r="F9" s="45"/>
      <c r="G9" s="87"/>
      <c r="H9" s="208"/>
      <c r="I9" s="159" t="s">
        <v>129</v>
      </c>
      <c r="J9" s="116">
        <v>28</v>
      </c>
      <c r="K9" s="185">
        <f t="shared" si="5"/>
        <v>10.36</v>
      </c>
      <c r="L9" s="74"/>
      <c r="M9" s="72"/>
      <c r="N9" s="208"/>
      <c r="O9" s="95" t="s">
        <v>181</v>
      </c>
      <c r="P9" s="116">
        <v>40</v>
      </c>
      <c r="Q9" s="185">
        <f t="shared" si="6"/>
        <v>14.8</v>
      </c>
      <c r="R9" s="73"/>
      <c r="S9" s="70"/>
      <c r="T9" s="253"/>
      <c r="U9" s="66" t="s">
        <v>208</v>
      </c>
      <c r="V9" s="116">
        <v>43</v>
      </c>
      <c r="W9" s="185">
        <f t="shared" si="7"/>
        <v>15.91</v>
      </c>
      <c r="X9" s="73"/>
      <c r="Y9" s="71"/>
      <c r="Z9" s="199"/>
      <c r="AA9" s="66" t="s">
        <v>137</v>
      </c>
      <c r="AB9" s="116">
        <v>50</v>
      </c>
      <c r="AC9" s="185">
        <f t="shared" si="8"/>
        <v>18.5</v>
      </c>
      <c r="AD9" s="116"/>
      <c r="AE9" s="55"/>
    </row>
    <row r="10" spans="1:32" s="27" customFormat="1" ht="16.75">
      <c r="A10" s="204"/>
      <c r="B10" s="196"/>
      <c r="C10" s="74"/>
      <c r="D10" s="116"/>
      <c r="E10" s="116"/>
      <c r="F10" s="45"/>
      <c r="G10" s="87"/>
      <c r="H10" s="208"/>
      <c r="I10" s="159" t="s">
        <v>126</v>
      </c>
      <c r="J10" s="116">
        <v>21</v>
      </c>
      <c r="K10" s="185">
        <f t="shared" si="5"/>
        <v>7.77</v>
      </c>
      <c r="L10" s="74"/>
      <c r="M10" s="72"/>
      <c r="N10" s="208"/>
      <c r="O10" s="95" t="s">
        <v>132</v>
      </c>
      <c r="P10" s="116">
        <v>30</v>
      </c>
      <c r="Q10" s="185">
        <f t="shared" si="6"/>
        <v>11.1</v>
      </c>
      <c r="R10" s="73"/>
      <c r="S10" s="70"/>
      <c r="T10" s="253"/>
      <c r="U10" s="66" t="s">
        <v>133</v>
      </c>
      <c r="V10" s="116">
        <v>1</v>
      </c>
      <c r="W10" s="116">
        <v>1</v>
      </c>
      <c r="X10" s="73"/>
      <c r="Y10" s="71"/>
      <c r="Z10" s="199"/>
      <c r="AA10" s="66" t="s">
        <v>209</v>
      </c>
      <c r="AB10" s="116">
        <v>1</v>
      </c>
      <c r="AC10" s="116">
        <v>1</v>
      </c>
      <c r="AD10" s="116"/>
      <c r="AE10" s="55"/>
    </row>
    <row r="11" spans="1:32" s="27" customFormat="1" ht="16.75">
      <c r="A11" s="204"/>
      <c r="B11" s="196"/>
      <c r="C11" s="74"/>
      <c r="D11" s="116"/>
      <c r="E11" s="116"/>
      <c r="F11" s="45"/>
      <c r="G11" s="87"/>
      <c r="H11" s="208"/>
      <c r="I11" s="159" t="s">
        <v>127</v>
      </c>
      <c r="J11" s="116">
        <v>22</v>
      </c>
      <c r="K11" s="185">
        <f t="shared" si="5"/>
        <v>8.14</v>
      </c>
      <c r="L11" s="74"/>
      <c r="M11" s="72"/>
      <c r="N11" s="208"/>
      <c r="O11" s="95" t="s">
        <v>126</v>
      </c>
      <c r="P11" s="116">
        <v>38</v>
      </c>
      <c r="Q11" s="185">
        <f t="shared" si="6"/>
        <v>14.06</v>
      </c>
      <c r="R11" s="74"/>
      <c r="S11" s="72"/>
      <c r="T11" s="253"/>
      <c r="U11" s="66"/>
      <c r="V11" s="116"/>
      <c r="W11" s="116"/>
      <c r="X11" s="73"/>
      <c r="Y11" s="71"/>
      <c r="Z11" s="199"/>
      <c r="AA11" s="66"/>
      <c r="AB11" s="116"/>
      <c r="AC11" s="116"/>
      <c r="AD11" s="116"/>
      <c r="AE11" s="55"/>
      <c r="AF11" s="29"/>
    </row>
    <row r="12" spans="1:32" s="27" customFormat="1" ht="16.75">
      <c r="A12" s="204"/>
      <c r="B12" s="196"/>
      <c r="C12" s="74"/>
      <c r="D12" s="116"/>
      <c r="E12" s="116"/>
      <c r="F12" s="160"/>
      <c r="G12" s="88"/>
      <c r="H12" s="208"/>
      <c r="I12" s="159"/>
      <c r="J12" s="116"/>
      <c r="K12" s="116"/>
      <c r="L12" s="74"/>
      <c r="M12" s="72"/>
      <c r="N12" s="208"/>
      <c r="O12" s="95" t="s">
        <v>127</v>
      </c>
      <c r="P12" s="116">
        <v>12</v>
      </c>
      <c r="Q12" s="185">
        <f t="shared" si="6"/>
        <v>4.4400000000000004</v>
      </c>
      <c r="R12" s="74"/>
      <c r="S12" s="72"/>
      <c r="T12" s="253"/>
      <c r="U12" s="66"/>
      <c r="V12" s="116"/>
      <c r="W12" s="116"/>
      <c r="X12" s="73"/>
      <c r="Y12" s="71"/>
      <c r="Z12" s="199"/>
      <c r="AA12" s="66"/>
      <c r="AB12" s="116"/>
      <c r="AC12" s="116"/>
      <c r="AD12" s="116"/>
      <c r="AE12" s="55"/>
    </row>
    <row r="13" spans="1:32" s="27" customFormat="1" ht="15.75" customHeight="1">
      <c r="A13" s="204"/>
      <c r="B13" s="196"/>
      <c r="C13" s="74"/>
      <c r="D13" s="116"/>
      <c r="E13" s="116"/>
      <c r="F13" s="160"/>
      <c r="G13" s="88"/>
      <c r="H13" s="208"/>
      <c r="I13" s="159"/>
      <c r="J13" s="116"/>
      <c r="K13" s="116"/>
      <c r="L13" s="74"/>
      <c r="M13" s="72"/>
      <c r="N13" s="208"/>
      <c r="O13" s="95"/>
      <c r="P13" s="116"/>
      <c r="Q13" s="116"/>
      <c r="R13" s="74"/>
      <c r="S13" s="72"/>
      <c r="T13" s="253"/>
      <c r="U13" s="66"/>
      <c r="V13" s="116"/>
      <c r="W13" s="116"/>
      <c r="X13" s="73"/>
      <c r="Y13" s="71"/>
      <c r="Z13" s="199"/>
      <c r="AA13" s="66"/>
      <c r="AB13" s="116"/>
      <c r="AC13" s="116"/>
      <c r="AD13" s="116"/>
      <c r="AE13" s="55"/>
    </row>
    <row r="14" spans="1:32" s="27" customFormat="1" ht="16.75">
      <c r="A14" s="205"/>
      <c r="B14" s="197"/>
      <c r="C14" s="74"/>
      <c r="D14" s="116"/>
      <c r="E14" s="116"/>
      <c r="F14" s="160"/>
      <c r="G14" s="88"/>
      <c r="H14" s="210"/>
      <c r="I14" s="159"/>
      <c r="J14" s="116"/>
      <c r="K14" s="116"/>
      <c r="L14" s="74"/>
      <c r="M14" s="72"/>
      <c r="N14" s="210"/>
      <c r="O14" s="95"/>
      <c r="P14" s="116"/>
      <c r="Q14" s="116"/>
      <c r="R14" s="74"/>
      <c r="S14" s="72"/>
      <c r="T14" s="254"/>
      <c r="U14" s="66"/>
      <c r="V14" s="116"/>
      <c r="W14" s="116"/>
      <c r="X14" s="73"/>
      <c r="Y14" s="71"/>
      <c r="Z14" s="200"/>
      <c r="AA14" s="66"/>
      <c r="AB14" s="116"/>
      <c r="AC14" s="116"/>
      <c r="AD14" s="116"/>
      <c r="AE14" s="55"/>
    </row>
    <row r="15" spans="1:32" s="27" customFormat="1" ht="15.75" customHeight="1">
      <c r="A15" s="203" t="s">
        <v>35</v>
      </c>
      <c r="B15" s="195" t="str">
        <f>萬新葷菜單!E20</f>
        <v>沙茶海帶豆皮</v>
      </c>
      <c r="C15" s="74" t="s">
        <v>143</v>
      </c>
      <c r="D15" s="116">
        <v>30</v>
      </c>
      <c r="E15" s="185">
        <f t="shared" ref="E15:E17" si="9">D15*370/1000</f>
        <v>11.1</v>
      </c>
      <c r="F15" s="160"/>
      <c r="G15" s="88"/>
      <c r="H15" s="207" t="str">
        <f>萬新葷菜單!E21</f>
        <v>甘藍炒香腸</v>
      </c>
      <c r="I15" s="159" t="s">
        <v>152</v>
      </c>
      <c r="J15" s="116">
        <v>50</v>
      </c>
      <c r="K15" s="185">
        <f t="shared" ref="K15:K16" si="10">J15*370/1000</f>
        <v>18.5</v>
      </c>
      <c r="L15" s="74"/>
      <c r="M15" s="72"/>
      <c r="N15" s="198" t="str">
        <f>萬新葷菜單!E22</f>
        <v>酥炸鍋貼×2</v>
      </c>
      <c r="O15" s="95" t="s">
        <v>207</v>
      </c>
      <c r="P15" s="116">
        <v>60</v>
      </c>
      <c r="Q15" s="185">
        <f t="shared" ref="Q15" si="11">P15*370/1000</f>
        <v>22.2</v>
      </c>
      <c r="R15" s="74"/>
      <c r="S15" s="72"/>
      <c r="T15" s="255" t="str">
        <f>萬新葷菜單!E23</f>
        <v>紅蘿蔔炒蛋</v>
      </c>
      <c r="U15" s="66" t="s">
        <v>245</v>
      </c>
      <c r="V15" s="116">
        <v>37</v>
      </c>
      <c r="W15" s="185">
        <f t="shared" ref="W15:W16" si="12">V15*370/1000</f>
        <v>13.69</v>
      </c>
      <c r="X15" s="73"/>
      <c r="Y15" s="71"/>
      <c r="Z15" s="198" t="str">
        <f>萬新葷菜單!E24</f>
        <v>肉末玉米</v>
      </c>
      <c r="AA15" s="66" t="s">
        <v>181</v>
      </c>
      <c r="AB15" s="116">
        <v>40</v>
      </c>
      <c r="AC15" s="185">
        <f t="shared" ref="AC15:AC17" si="13">AB15*370/1000</f>
        <v>14.8</v>
      </c>
      <c r="AD15" s="116"/>
      <c r="AE15" s="55"/>
    </row>
    <row r="16" spans="1:32" s="27" customFormat="1" ht="16.5" customHeight="1">
      <c r="A16" s="204"/>
      <c r="B16" s="196"/>
      <c r="C16" s="74" t="s">
        <v>202</v>
      </c>
      <c r="D16" s="116">
        <v>42</v>
      </c>
      <c r="E16" s="185">
        <f t="shared" si="9"/>
        <v>15.54</v>
      </c>
      <c r="F16" s="161"/>
      <c r="G16" s="89"/>
      <c r="H16" s="208"/>
      <c r="I16" s="159" t="s">
        <v>205</v>
      </c>
      <c r="J16" s="116">
        <v>35</v>
      </c>
      <c r="K16" s="185">
        <f t="shared" si="10"/>
        <v>12.95</v>
      </c>
      <c r="L16" s="74"/>
      <c r="M16" s="72"/>
      <c r="N16" s="199"/>
      <c r="O16" s="163"/>
      <c r="P16" s="116"/>
      <c r="Q16" s="116"/>
      <c r="R16" s="74"/>
      <c r="S16" s="72"/>
      <c r="T16" s="202"/>
      <c r="U16" s="66" t="s">
        <v>150</v>
      </c>
      <c r="V16" s="116">
        <v>40</v>
      </c>
      <c r="W16" s="185">
        <f t="shared" si="12"/>
        <v>14.8</v>
      </c>
      <c r="X16" s="74"/>
      <c r="Y16" s="68"/>
      <c r="Z16" s="199"/>
      <c r="AA16" s="66" t="s">
        <v>188</v>
      </c>
      <c r="AB16" s="116">
        <v>50</v>
      </c>
      <c r="AC16" s="185">
        <f t="shared" si="13"/>
        <v>18.5</v>
      </c>
      <c r="AD16" s="116"/>
      <c r="AE16" s="56"/>
    </row>
    <row r="17" spans="1:31" s="27" customFormat="1" ht="16.75">
      <c r="A17" s="204"/>
      <c r="B17" s="196"/>
      <c r="C17" s="74" t="s">
        <v>127</v>
      </c>
      <c r="D17" s="116">
        <v>8</v>
      </c>
      <c r="E17" s="185">
        <f t="shared" si="9"/>
        <v>2.96</v>
      </c>
      <c r="F17" s="179"/>
      <c r="G17" s="90"/>
      <c r="H17" s="208"/>
      <c r="I17" s="159"/>
      <c r="J17" s="116"/>
      <c r="K17" s="116"/>
      <c r="L17" s="74"/>
      <c r="M17" s="72"/>
      <c r="N17" s="199"/>
      <c r="O17" s="95"/>
      <c r="P17" s="116"/>
      <c r="Q17" s="116"/>
      <c r="R17" s="74"/>
      <c r="S17" s="72"/>
      <c r="T17" s="202"/>
      <c r="U17" s="66"/>
      <c r="V17" s="116"/>
      <c r="W17" s="116"/>
      <c r="X17" s="74"/>
      <c r="Y17" s="68"/>
      <c r="Z17" s="199"/>
      <c r="AA17" s="66" t="s">
        <v>127</v>
      </c>
      <c r="AB17" s="116">
        <v>15</v>
      </c>
      <c r="AC17" s="185">
        <f t="shared" si="13"/>
        <v>5.55</v>
      </c>
      <c r="AD17" s="116"/>
      <c r="AE17" s="56"/>
    </row>
    <row r="18" spans="1:31" s="27" customFormat="1" ht="16.75">
      <c r="A18" s="204"/>
      <c r="B18" s="196"/>
      <c r="C18" s="74"/>
      <c r="D18" s="116"/>
      <c r="E18" s="116"/>
      <c r="F18" s="160"/>
      <c r="G18" s="88"/>
      <c r="H18" s="208"/>
      <c r="I18" s="159"/>
      <c r="J18" s="116"/>
      <c r="K18" s="116"/>
      <c r="L18" s="74"/>
      <c r="M18" s="72"/>
      <c r="N18" s="199"/>
      <c r="O18" s="95"/>
      <c r="P18" s="116"/>
      <c r="Q18" s="116"/>
      <c r="R18" s="74"/>
      <c r="S18" s="72"/>
      <c r="T18" s="202"/>
      <c r="U18" s="66"/>
      <c r="V18" s="116"/>
      <c r="W18" s="116"/>
      <c r="X18" s="74"/>
      <c r="Y18" s="68"/>
      <c r="Z18" s="199"/>
      <c r="AA18" s="66"/>
      <c r="AB18" s="116"/>
      <c r="AC18" s="116"/>
      <c r="AD18" s="116"/>
      <c r="AE18" s="56"/>
    </row>
    <row r="19" spans="1:31" s="27" customFormat="1" ht="16.75">
      <c r="A19" s="204"/>
      <c r="B19" s="196"/>
      <c r="C19" s="74"/>
      <c r="D19" s="116"/>
      <c r="E19" s="116"/>
      <c r="F19" s="160"/>
      <c r="G19" s="88"/>
      <c r="H19" s="208"/>
      <c r="I19" s="159"/>
      <c r="J19" s="116"/>
      <c r="K19" s="116"/>
      <c r="L19" s="74"/>
      <c r="M19" s="72"/>
      <c r="N19" s="199"/>
      <c r="O19" s="95"/>
      <c r="P19" s="116"/>
      <c r="Q19" s="116"/>
      <c r="R19" s="74"/>
      <c r="S19" s="72"/>
      <c r="T19" s="202"/>
      <c r="U19" s="66"/>
      <c r="V19" s="116"/>
      <c r="W19" s="116"/>
      <c r="X19" s="74"/>
      <c r="Y19" s="68"/>
      <c r="Z19" s="199"/>
      <c r="AA19" s="66"/>
      <c r="AB19" s="116"/>
      <c r="AC19" s="116"/>
      <c r="AD19" s="116"/>
      <c r="AE19" s="56"/>
    </row>
    <row r="20" spans="1:31" s="27" customFormat="1" ht="16.75">
      <c r="A20" s="205"/>
      <c r="B20" s="197"/>
      <c r="C20" s="74"/>
      <c r="D20" s="116"/>
      <c r="E20" s="116"/>
      <c r="F20" s="160"/>
      <c r="G20" s="88"/>
      <c r="H20" s="210"/>
      <c r="I20" s="159"/>
      <c r="J20" s="116"/>
      <c r="K20" s="116"/>
      <c r="L20" s="74"/>
      <c r="M20" s="72"/>
      <c r="N20" s="200"/>
      <c r="O20" s="95"/>
      <c r="P20" s="116"/>
      <c r="Q20" s="116"/>
      <c r="R20" s="74"/>
      <c r="S20" s="72"/>
      <c r="T20" s="256"/>
      <c r="U20" s="66"/>
      <c r="V20" s="116"/>
      <c r="W20" s="116"/>
      <c r="X20" s="74"/>
      <c r="Y20" s="68"/>
      <c r="Z20" s="200"/>
      <c r="AA20" s="66"/>
      <c r="AB20" s="116"/>
      <c r="AC20" s="116"/>
      <c r="AD20" s="116"/>
      <c r="AE20" s="56"/>
    </row>
    <row r="21" spans="1:31" s="27" customFormat="1" ht="16.5" customHeight="1">
      <c r="A21" s="203" t="s">
        <v>36</v>
      </c>
      <c r="B21" s="195" t="str">
        <f>萬新葷菜單!F20</f>
        <v>炒青江菜</v>
      </c>
      <c r="C21" s="74" t="s">
        <v>173</v>
      </c>
      <c r="D21" s="116">
        <v>100</v>
      </c>
      <c r="E21" s="185">
        <f t="shared" ref="E21" si="14">D21*370/1000</f>
        <v>37</v>
      </c>
      <c r="F21" s="160"/>
      <c r="G21" s="88"/>
      <c r="H21" s="207" t="str">
        <f>萬新葷菜單!F21</f>
        <v>炒大陸妹</v>
      </c>
      <c r="I21" s="159" t="s">
        <v>151</v>
      </c>
      <c r="J21" s="116">
        <v>100</v>
      </c>
      <c r="K21" s="185">
        <f t="shared" ref="K21" si="15">J21*370/1000</f>
        <v>37</v>
      </c>
      <c r="L21" s="74"/>
      <c r="M21" s="72"/>
      <c r="N21" s="207" t="str">
        <f>萬新葷菜單!F22</f>
        <v>炒青花菜</v>
      </c>
      <c r="O21" s="95" t="s">
        <v>165</v>
      </c>
      <c r="P21" s="116">
        <v>100</v>
      </c>
      <c r="Q21" s="185">
        <f t="shared" ref="Q21" si="16">P21*370/1000</f>
        <v>37</v>
      </c>
      <c r="R21" s="74"/>
      <c r="S21" s="72"/>
      <c r="T21" s="255" t="str">
        <f>萬新葷菜單!F23</f>
        <v>有機蔬菜</v>
      </c>
      <c r="U21" s="66" t="s">
        <v>134</v>
      </c>
      <c r="V21" s="116">
        <v>100</v>
      </c>
      <c r="W21" s="185">
        <f t="shared" ref="W21" si="17">V21*370/1000</f>
        <v>37</v>
      </c>
      <c r="X21" s="74"/>
      <c r="Y21" s="68"/>
      <c r="Z21" s="198" t="str">
        <f>萬新葷菜單!F24</f>
        <v>炒 菠 菜</v>
      </c>
      <c r="AA21" s="66" t="s">
        <v>139</v>
      </c>
      <c r="AB21" s="116">
        <v>100</v>
      </c>
      <c r="AC21" s="185">
        <f t="shared" ref="AC21" si="18">AB21*370/1000</f>
        <v>37</v>
      </c>
      <c r="AD21" s="116"/>
      <c r="AE21" s="56"/>
    </row>
    <row r="22" spans="1:31" s="27" customFormat="1" ht="16.5" customHeight="1">
      <c r="A22" s="204"/>
      <c r="B22" s="196"/>
      <c r="C22" s="74"/>
      <c r="D22" s="116"/>
      <c r="E22" s="116"/>
      <c r="F22" s="45"/>
      <c r="G22" s="87"/>
      <c r="H22" s="208"/>
      <c r="I22" s="159"/>
      <c r="J22" s="116"/>
      <c r="K22" s="116"/>
      <c r="L22" s="74"/>
      <c r="M22" s="72"/>
      <c r="N22" s="208"/>
      <c r="O22" s="74"/>
      <c r="P22" s="116"/>
      <c r="Q22" s="116"/>
      <c r="R22" s="74"/>
      <c r="S22" s="72"/>
      <c r="T22" s="202"/>
      <c r="U22" s="66"/>
      <c r="V22" s="116"/>
      <c r="W22" s="116"/>
      <c r="X22" s="74"/>
      <c r="Y22" s="68"/>
      <c r="Z22" s="199"/>
      <c r="AA22" s="66"/>
      <c r="AB22" s="116"/>
      <c r="AC22" s="116"/>
      <c r="AD22" s="116"/>
      <c r="AE22" s="56"/>
    </row>
    <row r="23" spans="1:31" s="27" customFormat="1" ht="16.5" customHeight="1">
      <c r="A23" s="204"/>
      <c r="B23" s="196"/>
      <c r="C23" s="74"/>
      <c r="D23" s="116"/>
      <c r="E23" s="116"/>
      <c r="F23" s="45"/>
      <c r="G23" s="87"/>
      <c r="H23" s="208"/>
      <c r="I23" s="159"/>
      <c r="J23" s="116"/>
      <c r="K23" s="116"/>
      <c r="L23" s="74"/>
      <c r="M23" s="72"/>
      <c r="N23" s="208"/>
      <c r="O23" s="74"/>
      <c r="P23" s="116"/>
      <c r="Q23" s="116"/>
      <c r="R23" s="74"/>
      <c r="S23" s="72"/>
      <c r="T23" s="202"/>
      <c r="U23" s="66"/>
      <c r="V23" s="116"/>
      <c r="W23" s="116"/>
      <c r="X23" s="74"/>
      <c r="Y23" s="68"/>
      <c r="Z23" s="199"/>
      <c r="AA23" s="66"/>
      <c r="AB23" s="116"/>
      <c r="AC23" s="116"/>
      <c r="AD23" s="116"/>
      <c r="AE23" s="56"/>
    </row>
    <row r="24" spans="1:31" s="27" customFormat="1" ht="16.75">
      <c r="A24" s="205"/>
      <c r="B24" s="197"/>
      <c r="C24" s="74"/>
      <c r="D24" s="116"/>
      <c r="E24" s="116"/>
      <c r="F24" s="45"/>
      <c r="G24" s="87"/>
      <c r="H24" s="210"/>
      <c r="I24" s="159"/>
      <c r="J24" s="116"/>
      <c r="K24" s="116"/>
      <c r="L24" s="74"/>
      <c r="M24" s="72"/>
      <c r="N24" s="209"/>
      <c r="O24" s="74"/>
      <c r="P24" s="116"/>
      <c r="Q24" s="116"/>
      <c r="R24" s="74"/>
      <c r="S24" s="72"/>
      <c r="T24" s="256"/>
      <c r="U24" s="66"/>
      <c r="V24" s="116"/>
      <c r="W24" s="116"/>
      <c r="X24" s="74"/>
      <c r="Y24" s="68"/>
      <c r="Z24" s="200"/>
      <c r="AA24" s="66"/>
      <c r="AB24" s="116"/>
      <c r="AC24" s="116"/>
      <c r="AD24" s="116"/>
      <c r="AE24" s="56"/>
    </row>
    <row r="25" spans="1:31" s="27" customFormat="1" ht="15.75" customHeight="1">
      <c r="A25" s="203" t="s">
        <v>37</v>
      </c>
      <c r="B25" s="195" t="str">
        <f>萬新葷菜單!G20</f>
        <v>金針冬粉</v>
      </c>
      <c r="C25" s="74" t="s">
        <v>203</v>
      </c>
      <c r="D25" s="116">
        <v>2</v>
      </c>
      <c r="E25" s="185">
        <f t="shared" ref="E25:E26" si="19">D25*370/1000</f>
        <v>0.74</v>
      </c>
      <c r="F25" s="45"/>
      <c r="G25" s="87"/>
      <c r="H25" s="207" t="str">
        <f>萬新葷菜單!G21</f>
        <v>藥 膳 湯</v>
      </c>
      <c r="I25" s="159" t="s">
        <v>145</v>
      </c>
      <c r="J25" s="116">
        <v>10</v>
      </c>
      <c r="K25" s="185">
        <f t="shared" ref="K25:K26" si="20">J25*370/1000</f>
        <v>3.7</v>
      </c>
      <c r="L25" s="74"/>
      <c r="M25" s="72"/>
      <c r="N25" s="261" t="str">
        <f>萬新葷菜單!G22</f>
        <v>大白菜燉雞</v>
      </c>
      <c r="O25" s="74" t="s">
        <v>224</v>
      </c>
      <c r="P25" s="116">
        <v>20</v>
      </c>
      <c r="Q25" s="185">
        <f t="shared" ref="Q25:Q26" si="21">P25*370/1000</f>
        <v>7.4</v>
      </c>
      <c r="R25" s="74"/>
      <c r="S25" s="72"/>
      <c r="T25" s="255" t="str">
        <f>萬新葷菜單!G23</f>
        <v>四神龍骨</v>
      </c>
      <c r="U25" s="66" t="s">
        <v>206</v>
      </c>
      <c r="V25" s="116">
        <v>17</v>
      </c>
      <c r="W25" s="185">
        <f t="shared" ref="W25" si="22">V25*370/1000</f>
        <v>6.29</v>
      </c>
      <c r="X25" s="74"/>
      <c r="Y25" s="68"/>
      <c r="Z25" s="198" t="str">
        <f>萬新葷菜單!G24</f>
        <v>西谷米冬瓜露甜湯</v>
      </c>
      <c r="AA25" s="66" t="s">
        <v>185</v>
      </c>
      <c r="AB25" s="116">
        <v>15</v>
      </c>
      <c r="AC25" s="185">
        <f t="shared" ref="AC25:AC26" si="23">AB25*370/1000</f>
        <v>5.55</v>
      </c>
      <c r="AD25" s="116"/>
      <c r="AE25" s="56"/>
    </row>
    <row r="26" spans="1:31" s="27" customFormat="1" ht="16.75">
      <c r="A26" s="204"/>
      <c r="B26" s="196"/>
      <c r="C26" s="74" t="s">
        <v>204</v>
      </c>
      <c r="D26" s="116">
        <v>4</v>
      </c>
      <c r="E26" s="185">
        <f t="shared" si="19"/>
        <v>1.48</v>
      </c>
      <c r="F26" s="160"/>
      <c r="G26" s="88"/>
      <c r="H26" s="208"/>
      <c r="I26" s="159" t="s">
        <v>172</v>
      </c>
      <c r="J26" s="116">
        <v>30</v>
      </c>
      <c r="K26" s="185">
        <f t="shared" si="20"/>
        <v>11.1</v>
      </c>
      <c r="L26" s="74"/>
      <c r="M26" s="72"/>
      <c r="N26" s="208"/>
      <c r="O26" s="74" t="s">
        <v>182</v>
      </c>
      <c r="P26" s="116">
        <v>20</v>
      </c>
      <c r="Q26" s="185">
        <f t="shared" si="21"/>
        <v>7.4</v>
      </c>
      <c r="R26" s="74"/>
      <c r="S26" s="72"/>
      <c r="T26" s="202"/>
      <c r="U26" s="66"/>
      <c r="V26" s="116"/>
      <c r="W26" s="116"/>
      <c r="X26" s="74"/>
      <c r="Y26" s="68"/>
      <c r="Z26" s="199"/>
      <c r="AA26" s="66" t="s">
        <v>210</v>
      </c>
      <c r="AB26" s="116">
        <v>13</v>
      </c>
      <c r="AC26" s="185">
        <f t="shared" si="23"/>
        <v>4.8099999999999996</v>
      </c>
      <c r="AD26" s="116"/>
      <c r="AE26" s="56"/>
    </row>
    <row r="27" spans="1:31" s="27" customFormat="1" ht="16.75">
      <c r="A27" s="205"/>
      <c r="B27" s="206"/>
      <c r="C27" s="74"/>
      <c r="D27" s="116"/>
      <c r="E27" s="116"/>
      <c r="F27" s="45"/>
      <c r="G27" s="87"/>
      <c r="H27" s="209"/>
      <c r="I27" s="159"/>
      <c r="J27" s="116"/>
      <c r="K27" s="116"/>
      <c r="L27" s="74"/>
      <c r="M27" s="72"/>
      <c r="N27" s="209"/>
      <c r="O27" s="74"/>
      <c r="P27" s="116"/>
      <c r="Q27" s="163"/>
      <c r="R27" s="74"/>
      <c r="S27" s="72"/>
      <c r="T27" s="256"/>
      <c r="U27" s="66"/>
      <c r="V27" s="116"/>
      <c r="W27" s="116"/>
      <c r="X27" s="67"/>
      <c r="Y27" s="68"/>
      <c r="Z27" s="200"/>
      <c r="AA27" s="66"/>
      <c r="AB27" s="116"/>
      <c r="AC27" s="116"/>
      <c r="AD27" s="116"/>
      <c r="AE27" s="56"/>
    </row>
    <row r="28" spans="1:31" s="33" customFormat="1" ht="18" customHeight="1">
      <c r="A28" s="43" t="s">
        <v>23</v>
      </c>
      <c r="B28" s="30"/>
      <c r="C28" s="30"/>
      <c r="D28" s="116"/>
      <c r="E28" s="116"/>
      <c r="F28" s="30"/>
      <c r="G28" s="91"/>
      <c r="H28" s="104" t="s">
        <v>23</v>
      </c>
      <c r="I28" s="105" t="s">
        <v>23</v>
      </c>
      <c r="J28" s="105"/>
      <c r="K28" s="106"/>
      <c r="L28" s="107"/>
      <c r="M28" s="108"/>
      <c r="N28" s="104"/>
      <c r="O28" s="107"/>
      <c r="P28" s="105"/>
      <c r="Q28" s="106"/>
      <c r="R28" s="107"/>
      <c r="S28" s="108"/>
      <c r="T28" s="109" t="s">
        <v>23</v>
      </c>
      <c r="U28" s="105" t="s">
        <v>23</v>
      </c>
      <c r="V28" s="105"/>
      <c r="W28" s="106"/>
      <c r="X28" s="107"/>
      <c r="Y28" s="110"/>
      <c r="Z28" s="104"/>
      <c r="AA28" s="107"/>
      <c r="AB28" s="116"/>
      <c r="AC28" s="116"/>
      <c r="AD28" s="116"/>
      <c r="AE28" s="32"/>
    </row>
    <row r="29" spans="1:31" s="33" customFormat="1" ht="18" customHeight="1">
      <c r="A29" s="44" t="s">
        <v>22</v>
      </c>
      <c r="B29" s="30"/>
      <c r="C29" s="30"/>
      <c r="D29" s="30"/>
      <c r="E29" s="31"/>
      <c r="F29" s="30"/>
      <c r="G29" s="91"/>
      <c r="H29" s="104"/>
      <c r="I29" s="158"/>
      <c r="J29" s="105"/>
      <c r="K29" s="106"/>
      <c r="L29" s="107"/>
      <c r="M29" s="108"/>
      <c r="N29" s="104"/>
      <c r="O29" s="107"/>
      <c r="P29" s="105"/>
      <c r="Q29" s="106"/>
      <c r="R29" s="107"/>
      <c r="S29" s="108"/>
      <c r="T29" s="104" t="s">
        <v>121</v>
      </c>
      <c r="U29" s="158" t="s">
        <v>122</v>
      </c>
      <c r="V29" s="105"/>
      <c r="W29" s="106"/>
      <c r="X29" s="107"/>
      <c r="Y29" s="110"/>
      <c r="Z29" s="104"/>
      <c r="AA29" s="107"/>
      <c r="AB29" s="105"/>
      <c r="AC29" s="111"/>
      <c r="AD29" s="107"/>
      <c r="AE29" s="32"/>
    </row>
    <row r="30" spans="1:31" s="33" customFormat="1" ht="19.95" customHeight="1">
      <c r="A30" s="201" t="s">
        <v>21</v>
      </c>
      <c r="B30" s="190" t="s">
        <v>20</v>
      </c>
      <c r="C30" s="191"/>
      <c r="D30" s="191"/>
      <c r="E30" s="191"/>
      <c r="F30" s="192"/>
      <c r="G30" s="112">
        <v>5.8</v>
      </c>
      <c r="H30" s="193" t="s">
        <v>20</v>
      </c>
      <c r="I30" s="191"/>
      <c r="J30" s="191"/>
      <c r="K30" s="191"/>
      <c r="L30" s="192"/>
      <c r="M30" s="112">
        <v>5.9</v>
      </c>
      <c r="N30" s="193" t="s">
        <v>20</v>
      </c>
      <c r="O30" s="191"/>
      <c r="P30" s="191"/>
      <c r="Q30" s="191"/>
      <c r="R30" s="192"/>
      <c r="S30" s="112">
        <v>5.7</v>
      </c>
      <c r="T30" s="191" t="s">
        <v>20</v>
      </c>
      <c r="U30" s="191"/>
      <c r="V30" s="191"/>
      <c r="W30" s="191"/>
      <c r="X30" s="192"/>
      <c r="Y30" s="112">
        <v>5.5</v>
      </c>
      <c r="Z30" s="190" t="s">
        <v>20</v>
      </c>
      <c r="AA30" s="191"/>
      <c r="AB30" s="191"/>
      <c r="AC30" s="191"/>
      <c r="AD30" s="192"/>
      <c r="AE30" s="117">
        <v>7.1</v>
      </c>
    </row>
    <row r="31" spans="1:31" s="33" customFormat="1" ht="19.95" customHeight="1">
      <c r="A31" s="201"/>
      <c r="B31" s="190" t="s">
        <v>19</v>
      </c>
      <c r="C31" s="191"/>
      <c r="D31" s="191"/>
      <c r="E31" s="191"/>
      <c r="F31" s="192"/>
      <c r="G31" s="112">
        <v>3</v>
      </c>
      <c r="H31" s="193" t="s">
        <v>19</v>
      </c>
      <c r="I31" s="191"/>
      <c r="J31" s="191"/>
      <c r="K31" s="191"/>
      <c r="L31" s="192"/>
      <c r="M31" s="112">
        <v>3</v>
      </c>
      <c r="N31" s="193" t="s">
        <v>19</v>
      </c>
      <c r="O31" s="191"/>
      <c r="P31" s="191"/>
      <c r="Q31" s="191"/>
      <c r="R31" s="192"/>
      <c r="S31" s="112">
        <v>3</v>
      </c>
      <c r="T31" s="191" t="s">
        <v>19</v>
      </c>
      <c r="U31" s="191"/>
      <c r="V31" s="191"/>
      <c r="W31" s="191"/>
      <c r="X31" s="192"/>
      <c r="Y31" s="112">
        <v>3</v>
      </c>
      <c r="Z31" s="190" t="s">
        <v>19</v>
      </c>
      <c r="AA31" s="191"/>
      <c r="AB31" s="191"/>
      <c r="AC31" s="191"/>
      <c r="AD31" s="192"/>
      <c r="AE31" s="117">
        <v>3</v>
      </c>
    </row>
    <row r="32" spans="1:31" s="33" customFormat="1" ht="19.95" customHeight="1">
      <c r="A32" s="201"/>
      <c r="B32" s="190" t="s">
        <v>18</v>
      </c>
      <c r="C32" s="191"/>
      <c r="D32" s="191"/>
      <c r="E32" s="191"/>
      <c r="F32" s="192"/>
      <c r="G32" s="112"/>
      <c r="H32" s="193" t="s">
        <v>18</v>
      </c>
      <c r="I32" s="191"/>
      <c r="J32" s="191"/>
      <c r="K32" s="191"/>
      <c r="L32" s="192"/>
      <c r="M32" s="112">
        <v>2.2000000000000002</v>
      </c>
      <c r="N32" s="193" t="s">
        <v>18</v>
      </c>
      <c r="O32" s="191"/>
      <c r="P32" s="191"/>
      <c r="Q32" s="191"/>
      <c r="R32" s="192"/>
      <c r="S32" s="112">
        <v>1.7</v>
      </c>
      <c r="T32" s="191" t="s">
        <v>18</v>
      </c>
      <c r="U32" s="191"/>
      <c r="V32" s="191"/>
      <c r="W32" s="191"/>
      <c r="X32" s="192"/>
      <c r="Y32" s="112">
        <v>1.8</v>
      </c>
      <c r="Z32" s="190" t="s">
        <v>18</v>
      </c>
      <c r="AA32" s="191"/>
      <c r="AB32" s="191"/>
      <c r="AC32" s="191"/>
      <c r="AD32" s="192"/>
      <c r="AE32" s="117">
        <v>1.7</v>
      </c>
    </row>
    <row r="33" spans="1:41" s="33" customFormat="1" ht="19.95" customHeight="1">
      <c r="A33" s="201"/>
      <c r="B33" s="190" t="s">
        <v>17</v>
      </c>
      <c r="C33" s="191"/>
      <c r="D33" s="191"/>
      <c r="E33" s="191"/>
      <c r="F33" s="192"/>
      <c r="G33" s="112">
        <v>0</v>
      </c>
      <c r="H33" s="193" t="s">
        <v>17</v>
      </c>
      <c r="I33" s="191"/>
      <c r="J33" s="191"/>
      <c r="K33" s="191"/>
      <c r="L33" s="192"/>
      <c r="M33" s="112">
        <v>0</v>
      </c>
      <c r="N33" s="193" t="s">
        <v>17</v>
      </c>
      <c r="O33" s="191"/>
      <c r="P33" s="191"/>
      <c r="Q33" s="191"/>
      <c r="R33" s="192"/>
      <c r="S33" s="112">
        <v>0</v>
      </c>
      <c r="T33" s="191" t="s">
        <v>17</v>
      </c>
      <c r="U33" s="191"/>
      <c r="V33" s="191"/>
      <c r="W33" s="191"/>
      <c r="X33" s="192"/>
      <c r="Y33" s="112">
        <v>1</v>
      </c>
      <c r="Z33" s="190" t="s">
        <v>17</v>
      </c>
      <c r="AA33" s="191"/>
      <c r="AB33" s="191"/>
      <c r="AC33" s="191"/>
      <c r="AD33" s="192"/>
      <c r="AE33" s="117">
        <v>0</v>
      </c>
    </row>
    <row r="34" spans="1:41" s="33" customFormat="1" ht="19.95" customHeight="1">
      <c r="A34" s="201"/>
      <c r="B34" s="190" t="s">
        <v>16</v>
      </c>
      <c r="C34" s="191"/>
      <c r="D34" s="191"/>
      <c r="E34" s="191"/>
      <c r="F34" s="192"/>
      <c r="G34" s="112">
        <v>0</v>
      </c>
      <c r="H34" s="193" t="s">
        <v>16</v>
      </c>
      <c r="I34" s="191"/>
      <c r="J34" s="191"/>
      <c r="K34" s="191"/>
      <c r="L34" s="192"/>
      <c r="M34" s="112">
        <v>1</v>
      </c>
      <c r="N34" s="193" t="s">
        <v>16</v>
      </c>
      <c r="O34" s="191"/>
      <c r="P34" s="191"/>
      <c r="Q34" s="191"/>
      <c r="R34" s="192"/>
      <c r="S34" s="112">
        <v>0</v>
      </c>
      <c r="T34" s="191" t="s">
        <v>16</v>
      </c>
      <c r="U34" s="191"/>
      <c r="V34" s="191"/>
      <c r="W34" s="191"/>
      <c r="X34" s="192"/>
      <c r="Y34" s="112">
        <v>1</v>
      </c>
      <c r="Z34" s="190" t="s">
        <v>16</v>
      </c>
      <c r="AA34" s="191"/>
      <c r="AB34" s="191"/>
      <c r="AC34" s="191"/>
      <c r="AD34" s="192"/>
      <c r="AE34" s="117">
        <v>0</v>
      </c>
    </row>
    <row r="35" spans="1:41" s="33" customFormat="1" ht="19.95" customHeight="1">
      <c r="A35" s="201"/>
      <c r="B35" s="190" t="s">
        <v>15</v>
      </c>
      <c r="C35" s="191"/>
      <c r="D35" s="191"/>
      <c r="E35" s="191"/>
      <c r="F35" s="192"/>
      <c r="G35" s="112">
        <v>2.6</v>
      </c>
      <c r="H35" s="193" t="s">
        <v>15</v>
      </c>
      <c r="I35" s="191"/>
      <c r="J35" s="191"/>
      <c r="K35" s="191"/>
      <c r="L35" s="192"/>
      <c r="M35" s="112">
        <v>2.6</v>
      </c>
      <c r="N35" s="193" t="s">
        <v>15</v>
      </c>
      <c r="O35" s="191"/>
      <c r="P35" s="191"/>
      <c r="Q35" s="191"/>
      <c r="R35" s="192"/>
      <c r="S35" s="112">
        <v>2.6</v>
      </c>
      <c r="T35" s="191" t="s">
        <v>15</v>
      </c>
      <c r="U35" s="191"/>
      <c r="V35" s="191"/>
      <c r="W35" s="191"/>
      <c r="X35" s="192"/>
      <c r="Y35" s="112">
        <v>2.6</v>
      </c>
      <c r="Z35" s="190" t="s">
        <v>15</v>
      </c>
      <c r="AA35" s="191"/>
      <c r="AB35" s="191"/>
      <c r="AC35" s="191"/>
      <c r="AD35" s="192"/>
      <c r="AE35" s="117">
        <v>2.7</v>
      </c>
    </row>
    <row r="36" spans="1:41" s="33" customFormat="1" ht="19.5" customHeight="1">
      <c r="A36" s="201"/>
      <c r="B36" s="190" t="s">
        <v>14</v>
      </c>
      <c r="C36" s="191"/>
      <c r="D36" s="191"/>
      <c r="E36" s="191"/>
      <c r="F36" s="192"/>
      <c r="G36" s="113">
        <f>G30*68+G31*45+G32*25+G34*60+G35*75</f>
        <v>724.4</v>
      </c>
      <c r="H36" s="193" t="s">
        <v>14</v>
      </c>
      <c r="I36" s="191"/>
      <c r="J36" s="191"/>
      <c r="K36" s="191"/>
      <c r="L36" s="192"/>
      <c r="M36" s="113">
        <f>M30*68+M31*45+M32*25+M34*60+M35*75</f>
        <v>846.2</v>
      </c>
      <c r="N36" s="193" t="s">
        <v>14</v>
      </c>
      <c r="O36" s="191"/>
      <c r="P36" s="191"/>
      <c r="Q36" s="191"/>
      <c r="R36" s="192"/>
      <c r="S36" s="113">
        <f>S30*68+S31*45+S32*25+S34*60+S35*75</f>
        <v>760.1</v>
      </c>
      <c r="T36" s="191" t="s">
        <v>14</v>
      </c>
      <c r="U36" s="191"/>
      <c r="V36" s="191"/>
      <c r="W36" s="191"/>
      <c r="X36" s="192"/>
      <c r="Y36" s="113">
        <f>Y30*68+Y31*45+Y32*25+Y34*60+Y35*75+Y33*134</f>
        <v>943</v>
      </c>
      <c r="Z36" s="190" t="s">
        <v>14</v>
      </c>
      <c r="AA36" s="191"/>
      <c r="AB36" s="191"/>
      <c r="AC36" s="191"/>
      <c r="AD36" s="192"/>
      <c r="AE36" s="118">
        <f>AE30*68+AE31*45+AE32*25+AE34*60+AE35*75</f>
        <v>862.8</v>
      </c>
    </row>
    <row r="37" spans="1:41" s="33" customFormat="1" ht="26.25" customHeight="1">
      <c r="A37" s="32"/>
      <c r="B37" s="32" t="s">
        <v>13</v>
      </c>
      <c r="C37" s="37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50"/>
      <c r="N37" s="51" t="s">
        <v>13</v>
      </c>
      <c r="O37" s="36"/>
      <c r="P37" s="37"/>
      <c r="Q37" s="38"/>
      <c r="R37" s="39"/>
      <c r="S37" s="50"/>
      <c r="T37" s="46" t="s">
        <v>13</v>
      </c>
      <c r="U37" s="36"/>
      <c r="V37" s="37"/>
      <c r="W37" s="38"/>
      <c r="X37" s="39"/>
      <c r="Y37" s="38"/>
      <c r="Z37" s="51" t="s">
        <v>13</v>
      </c>
      <c r="AA37" s="36"/>
      <c r="AB37" s="37"/>
      <c r="AC37" s="38"/>
      <c r="AD37" s="39"/>
      <c r="AE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A21:A24"/>
    <mergeCell ref="B21:B24"/>
    <mergeCell ref="H21:H24"/>
    <mergeCell ref="T21:T24"/>
    <mergeCell ref="Z21:Z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N5:N7"/>
    <mergeCell ref="N8:N14"/>
    <mergeCell ref="N21:N24"/>
    <mergeCell ref="N25:N27"/>
    <mergeCell ref="Z5:Z7"/>
    <mergeCell ref="Z8:Z14"/>
    <mergeCell ref="T5:T7"/>
    <mergeCell ref="T8:T14"/>
    <mergeCell ref="N15:N20"/>
    <mergeCell ref="T15:T20"/>
    <mergeCell ref="Z15:Z20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萬新葷菜單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User</cp:lastModifiedBy>
  <cp:lastPrinted>2022-11-25T04:25:27Z</cp:lastPrinted>
  <dcterms:created xsi:type="dcterms:W3CDTF">2014-10-23T04:16:33Z</dcterms:created>
  <dcterms:modified xsi:type="dcterms:W3CDTF">2022-11-25T04:26:43Z</dcterms:modified>
</cp:coreProperties>
</file>