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760"/>
  </bookViews>
  <sheets>
    <sheet name="萬新月菜單" sheetId="125" r:id="rId1"/>
    <sheet name="第一週" sheetId="161" r:id="rId2"/>
    <sheet name="第二週" sheetId="162" r:id="rId3"/>
    <sheet name="第三週" sheetId="163" r:id="rId4"/>
    <sheet name="第四週" sheetId="165" r:id="rId5"/>
    <sheet name="第五週" sheetId="164" r:id="rId6"/>
  </sheets>
  <externalReferences>
    <externalReference r:id="rId7"/>
    <externalReference r:id="rId8"/>
  </externalReferences>
  <definedNames>
    <definedName name="__xlnm.Print_Area" localSheetId="1">#REF!</definedName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1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1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_X1" localSheetId="1">#REF!</definedName>
    <definedName name="_X1" localSheetId="2">#REF!</definedName>
    <definedName name="_X1" localSheetId="3">#REF!</definedName>
    <definedName name="_X1" localSheetId="5">#REF!</definedName>
    <definedName name="_X1" localSheetId="4">#REF!</definedName>
    <definedName name="_X1">#REF!</definedName>
    <definedName name="a" localSheetId="1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1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_xlnm.Print_Area" localSheetId="1">第一週!$A$1:$X$40</definedName>
    <definedName name="_xlnm.Print_Area" localSheetId="2">第二週!$A$1:$AI$39</definedName>
    <definedName name="_xlnm.Print_Area" localSheetId="3">第三週!$A$1:$AT$40</definedName>
    <definedName name="_xlnm.Print_Area" localSheetId="5">第五週!$A$1:$AR$40</definedName>
    <definedName name="_xlnm.Print_Area" localSheetId="4">第四週!$A$1:$AP$40</definedName>
    <definedName name="sdff" localSheetId="1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1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日日日" localSheetId="1">#REF!</definedName>
    <definedName name="日日日" localSheetId="2">#REF!</definedName>
    <definedName name="日日日" localSheetId="3">#REF!</definedName>
    <definedName name="日日日" localSheetId="5">#REF!</definedName>
    <definedName name="日日日" localSheetId="4">#REF!</definedName>
    <definedName name="日日日">#REF!</definedName>
    <definedName name="火" localSheetId="1">#REF!</definedName>
    <definedName name="火" localSheetId="2">#REF!</definedName>
    <definedName name="火" localSheetId="3">#REF!</definedName>
    <definedName name="火" localSheetId="5">#REF!</definedName>
    <definedName name="火" localSheetId="4">#REF!</definedName>
    <definedName name="火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1">#REF!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1">#REF!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1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1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61" l="1"/>
  <c r="J9" i="161"/>
  <c r="J7" i="161"/>
  <c r="J6" i="161"/>
  <c r="J5" i="161"/>
  <c r="J16" i="161"/>
  <c r="J15" i="161"/>
  <c r="J21" i="161"/>
  <c r="J26" i="161"/>
  <c r="J25" i="161"/>
  <c r="E26" i="161"/>
  <c r="E25" i="161"/>
  <c r="E21" i="161"/>
  <c r="E15" i="161"/>
  <c r="E10" i="161"/>
  <c r="E9" i="161"/>
  <c r="E5" i="161"/>
  <c r="I38" i="161"/>
  <c r="D38" i="161"/>
  <c r="G25" i="161"/>
  <c r="B25" i="161"/>
  <c r="G21" i="161"/>
  <c r="B21" i="161"/>
  <c r="G15" i="161"/>
  <c r="B15" i="161"/>
  <c r="B9" i="161"/>
  <c r="G5" i="161"/>
  <c r="B5" i="161"/>
  <c r="I3" i="161"/>
  <c r="D3" i="161"/>
  <c r="N3" i="161"/>
  <c r="Q3" i="161"/>
  <c r="S3" i="161"/>
  <c r="L5" i="161"/>
  <c r="O5" i="161"/>
  <c r="Q5" i="161"/>
  <c r="T5" i="161"/>
  <c r="O6" i="161"/>
  <c r="T6" i="161"/>
  <c r="L9" i="161"/>
  <c r="O9" i="161"/>
  <c r="Q9" i="161"/>
  <c r="T9" i="161"/>
  <c r="T10" i="161"/>
  <c r="T11" i="161"/>
  <c r="L15" i="161"/>
  <c r="O15" i="161"/>
  <c r="Q15" i="161"/>
  <c r="T15" i="161"/>
  <c r="O16" i="161"/>
  <c r="T16" i="161"/>
  <c r="L21" i="161"/>
  <c r="O21" i="161"/>
  <c r="Q21" i="161"/>
  <c r="T21" i="161"/>
  <c r="L25" i="161"/>
  <c r="O25" i="161"/>
  <c r="Q25" i="161"/>
  <c r="T25" i="161"/>
  <c r="N38" i="161"/>
  <c r="S38" i="161"/>
  <c r="B4" i="125"/>
  <c r="B3" i="125"/>
  <c r="E25" i="162" l="1"/>
  <c r="AF24" i="162"/>
  <c r="N25" i="162"/>
  <c r="N24" i="162"/>
  <c r="AO26" i="164"/>
  <c r="AO25" i="164"/>
  <c r="AO21" i="164"/>
  <c r="AO17" i="164"/>
  <c r="AO16" i="164"/>
  <c r="AO15" i="164"/>
  <c r="AO10" i="164"/>
  <c r="AO9" i="164"/>
  <c r="AO6" i="164"/>
  <c r="AO5" i="164"/>
  <c r="AF6" i="164"/>
  <c r="AF5" i="164"/>
  <c r="AF11" i="164"/>
  <c r="AF10" i="164"/>
  <c r="AF9" i="164"/>
  <c r="AF17" i="164"/>
  <c r="AF16" i="164"/>
  <c r="AF15" i="164"/>
  <c r="AF21" i="164"/>
  <c r="AF26" i="164"/>
  <c r="AF25" i="164"/>
  <c r="W25" i="164"/>
  <c r="W21" i="164"/>
  <c r="W17" i="164"/>
  <c r="W16" i="164"/>
  <c r="W15" i="164"/>
  <c r="W11" i="164"/>
  <c r="W10" i="164"/>
  <c r="W9" i="164"/>
  <c r="W8" i="164"/>
  <c r="W7" i="164"/>
  <c r="W6" i="164"/>
  <c r="N6" i="164"/>
  <c r="N5" i="164"/>
  <c r="N9" i="164"/>
  <c r="N17" i="164"/>
  <c r="N16" i="164"/>
  <c r="N15" i="164"/>
  <c r="N21" i="164"/>
  <c r="N26" i="164"/>
  <c r="N25" i="164"/>
  <c r="E25" i="164"/>
  <c r="E22" i="164"/>
  <c r="E21" i="164"/>
  <c r="E15" i="164"/>
  <c r="E10" i="164"/>
  <c r="E9" i="164"/>
  <c r="E5" i="164"/>
  <c r="AO6" i="165"/>
  <c r="AO5" i="165"/>
  <c r="AO11" i="165"/>
  <c r="AO10" i="165"/>
  <c r="AO9" i="165"/>
  <c r="AO17" i="165"/>
  <c r="AO16" i="165"/>
  <c r="AO15" i="165"/>
  <c r="AO21" i="165"/>
  <c r="AO20" i="165"/>
  <c r="AO25" i="165"/>
  <c r="AF27" i="165"/>
  <c r="AF26" i="165"/>
  <c r="AF25" i="165"/>
  <c r="AF20" i="165"/>
  <c r="AF15" i="165"/>
  <c r="AF10" i="165"/>
  <c r="AF9" i="165"/>
  <c r="AF5" i="165"/>
  <c r="AF6" i="165"/>
  <c r="W26" i="165"/>
  <c r="W20" i="165"/>
  <c r="W15" i="165"/>
  <c r="W10" i="165"/>
  <c r="W9" i="165"/>
  <c r="W8" i="165"/>
  <c r="W7" i="165"/>
  <c r="W6" i="165"/>
  <c r="W5" i="165"/>
  <c r="N25" i="165"/>
  <c r="N20" i="165"/>
  <c r="N18" i="165"/>
  <c r="N17" i="165"/>
  <c r="N16" i="165"/>
  <c r="N15" i="165"/>
  <c r="N9" i="165"/>
  <c r="N6" i="165"/>
  <c r="N5" i="165"/>
  <c r="E26" i="165"/>
  <c r="E20" i="165"/>
  <c r="E18" i="165"/>
  <c r="E16" i="165"/>
  <c r="E15" i="165"/>
  <c r="E10" i="165"/>
  <c r="E9" i="165"/>
  <c r="E5" i="165"/>
  <c r="AO26" i="163"/>
  <c r="AO25" i="163"/>
  <c r="AO21" i="163"/>
  <c r="AO17" i="163"/>
  <c r="AO16" i="163"/>
  <c r="AO15" i="163"/>
  <c r="AO10" i="163"/>
  <c r="AO9" i="163"/>
  <c r="AO6" i="163"/>
  <c r="AO5" i="163"/>
  <c r="AF26" i="163"/>
  <c r="AF25" i="163"/>
  <c r="AF21" i="163"/>
  <c r="AF17" i="163"/>
  <c r="AF16" i="163"/>
  <c r="AF15" i="163"/>
  <c r="AF11" i="163"/>
  <c r="AF10" i="163"/>
  <c r="AF9" i="163"/>
  <c r="W26" i="163"/>
  <c r="W25" i="163"/>
  <c r="W22" i="163"/>
  <c r="W21" i="163"/>
  <c r="W15" i="163"/>
  <c r="W11" i="163"/>
  <c r="W10" i="163"/>
  <c r="W8" i="163"/>
  <c r="W7" i="163"/>
  <c r="W6" i="163"/>
  <c r="W5" i="163"/>
  <c r="N25" i="163"/>
  <c r="N21" i="163"/>
  <c r="N16" i="163"/>
  <c r="N15" i="163"/>
  <c r="N12" i="163"/>
  <c r="N11" i="163"/>
  <c r="N10" i="163"/>
  <c r="N9" i="163"/>
  <c r="N6" i="163"/>
  <c r="N5" i="163"/>
  <c r="E25" i="163"/>
  <c r="E21" i="163"/>
  <c r="E18" i="163"/>
  <c r="E16" i="163"/>
  <c r="E15" i="163"/>
  <c r="E9" i="163"/>
  <c r="E5" i="163"/>
  <c r="AF20" i="162"/>
  <c r="AF14" i="162"/>
  <c r="AF12" i="162"/>
  <c r="AF11" i="162"/>
  <c r="AF10" i="162"/>
  <c r="AF9" i="162"/>
  <c r="AF5" i="162"/>
  <c r="W20" i="162"/>
  <c r="W17" i="162"/>
  <c r="W16" i="162"/>
  <c r="W15" i="162"/>
  <c r="W14" i="162"/>
  <c r="W12" i="162"/>
  <c r="W11" i="162"/>
  <c r="W10" i="162"/>
  <c r="W9" i="162"/>
  <c r="W8" i="162"/>
  <c r="W7" i="162"/>
  <c r="W6" i="162"/>
  <c r="W5" i="162"/>
  <c r="N20" i="162"/>
  <c r="N17" i="162"/>
  <c r="N16" i="162"/>
  <c r="N15" i="162"/>
  <c r="N14" i="162"/>
  <c r="N10" i="162"/>
  <c r="N9" i="162"/>
  <c r="N6" i="162"/>
  <c r="N5" i="162"/>
  <c r="E20" i="162"/>
  <c r="E16" i="162"/>
  <c r="E15" i="162"/>
  <c r="E14" i="162"/>
  <c r="E11" i="162"/>
  <c r="E10" i="162"/>
  <c r="E9" i="162"/>
  <c r="E5" i="162"/>
  <c r="W26" i="164"/>
  <c r="AO18" i="164" l="1"/>
  <c r="AL25" i="164" l="1"/>
  <c r="AL21" i="164"/>
  <c r="AL15" i="164"/>
  <c r="AL9" i="164"/>
  <c r="AL5" i="164"/>
  <c r="AN38" i="164"/>
  <c r="AL3" i="164"/>
  <c r="AN3" i="164" s="1"/>
  <c r="B25" i="125"/>
  <c r="A25" i="125"/>
  <c r="AL20" i="165" l="1"/>
  <c r="AC20" i="165"/>
  <c r="T20" i="165"/>
  <c r="W25" i="165"/>
  <c r="W5" i="164" l="1"/>
  <c r="N18" i="164"/>
  <c r="AL25" i="165" l="1"/>
  <c r="AL15" i="165"/>
  <c r="AL9" i="165"/>
  <c r="AL5" i="165"/>
  <c r="AC25" i="165"/>
  <c r="AC15" i="165"/>
  <c r="AC9" i="165"/>
  <c r="AC5" i="165"/>
  <c r="N19" i="165"/>
  <c r="E25" i="165"/>
  <c r="AN38" i="165"/>
  <c r="AE38" i="165"/>
  <c r="AF6" i="163"/>
  <c r="AF5" i="163"/>
  <c r="E24" i="162"/>
  <c r="A22" i="125" l="1"/>
  <c r="A23" i="125" s="1"/>
  <c r="A24" i="125" s="1"/>
  <c r="A17" i="125"/>
  <c r="A18" i="125" s="1"/>
  <c r="A19" i="125" s="1"/>
  <c r="A20" i="125" l="1"/>
  <c r="B20" i="125" s="1"/>
  <c r="B19" i="125"/>
  <c r="AC25" i="164"/>
  <c r="AC21" i="164"/>
  <c r="AC15" i="164"/>
  <c r="AC9" i="164"/>
  <c r="AC5" i="164"/>
  <c r="T25" i="164"/>
  <c r="T21" i="164"/>
  <c r="T15" i="164"/>
  <c r="T5" i="164"/>
  <c r="K25" i="164"/>
  <c r="K21" i="164"/>
  <c r="K15" i="164"/>
  <c r="K9" i="164"/>
  <c r="K5" i="164"/>
  <c r="B25" i="164"/>
  <c r="B21" i="164"/>
  <c r="B15" i="164"/>
  <c r="B9" i="164"/>
  <c r="B5" i="164"/>
  <c r="T25" i="165"/>
  <c r="T15" i="165"/>
  <c r="T5" i="165"/>
  <c r="K25" i="165"/>
  <c r="K20" i="165"/>
  <c r="K15" i="165"/>
  <c r="K9" i="165"/>
  <c r="K5" i="165"/>
  <c r="B25" i="165"/>
  <c r="B20" i="165"/>
  <c r="B15" i="165"/>
  <c r="B9" i="165"/>
  <c r="B5" i="165"/>
  <c r="V38" i="165"/>
  <c r="M38" i="165"/>
  <c r="D38" i="165"/>
  <c r="K3" i="165"/>
  <c r="M3" i="165" s="1"/>
  <c r="D3" i="165"/>
  <c r="AL25" i="163"/>
  <c r="AL21" i="163"/>
  <c r="AL15" i="163"/>
  <c r="AL9" i="163"/>
  <c r="AL5" i="163"/>
  <c r="AC25" i="163"/>
  <c r="AC21" i="163"/>
  <c r="AC15" i="163"/>
  <c r="AC9" i="163"/>
  <c r="AC5" i="163"/>
  <c r="T25" i="163"/>
  <c r="T21" i="163"/>
  <c r="T15" i="163"/>
  <c r="T5" i="163"/>
  <c r="K25" i="163"/>
  <c r="K21" i="163"/>
  <c r="K15" i="163"/>
  <c r="K9" i="163"/>
  <c r="K5" i="163"/>
  <c r="B25" i="163"/>
  <c r="B21" i="163"/>
  <c r="B15" i="163"/>
  <c r="B9" i="163"/>
  <c r="B5" i="163"/>
  <c r="AE38" i="164"/>
  <c r="V38" i="164"/>
  <c r="M38" i="164"/>
  <c r="D38" i="164"/>
  <c r="K3" i="164"/>
  <c r="M3" i="164" s="1"/>
  <c r="D3" i="164"/>
  <c r="AN38" i="163"/>
  <c r="AE38" i="163"/>
  <c r="V38" i="163"/>
  <c r="M38" i="163"/>
  <c r="D38" i="163"/>
  <c r="K3" i="163"/>
  <c r="T3" i="163" s="1"/>
  <c r="AC3" i="163" s="1"/>
  <c r="D3" i="163"/>
  <c r="AC24" i="162"/>
  <c r="AC20" i="162"/>
  <c r="AC14" i="162"/>
  <c r="AC9" i="162"/>
  <c r="AC5" i="162"/>
  <c r="T20" i="162"/>
  <c r="T14" i="162"/>
  <c r="T5" i="162"/>
  <c r="K24" i="162"/>
  <c r="K20" i="162"/>
  <c r="K14" i="162"/>
  <c r="K9" i="162"/>
  <c r="K5" i="162"/>
  <c r="B24" i="162"/>
  <c r="B20" i="162"/>
  <c r="B14" i="162"/>
  <c r="B9" i="162"/>
  <c r="B5" i="162"/>
  <c r="AE37" i="162"/>
  <c r="V37" i="162"/>
  <c r="M37" i="162"/>
  <c r="D37" i="162"/>
  <c r="K3" i="162"/>
  <c r="T3" i="162" s="1"/>
  <c r="D3" i="162"/>
  <c r="T3" i="164" l="1"/>
  <c r="V3" i="164" s="1"/>
  <c r="T3" i="165"/>
  <c r="M3" i="163"/>
  <c r="AL3" i="163"/>
  <c r="AE3" i="163"/>
  <c r="V3" i="163"/>
  <c r="AC3" i="162"/>
  <c r="V3" i="162"/>
  <c r="M3" i="162"/>
  <c r="B24" i="125"/>
  <c r="B23" i="125"/>
  <c r="B22" i="125"/>
  <c r="B21" i="125"/>
  <c r="B18" i="125"/>
  <c r="B17" i="125"/>
  <c r="B16" i="125"/>
  <c r="B11" i="125"/>
  <c r="B7" i="125"/>
  <c r="B5" i="125"/>
  <c r="A8" i="125"/>
  <c r="A9" i="125" s="1"/>
  <c r="A10" i="125" s="1"/>
  <c r="A6" i="125"/>
  <c r="B6" i="125" s="1"/>
  <c r="A12" i="125"/>
  <c r="A13" i="125" s="1"/>
  <c r="A14" i="125" s="1"/>
  <c r="A15" i="125" s="1"/>
  <c r="B15" i="125" s="1"/>
  <c r="V3" i="165" l="1"/>
  <c r="AC3" i="165"/>
  <c r="AE3" i="162"/>
  <c r="B10" i="125"/>
  <c r="B12" i="125"/>
  <c r="B8" i="125"/>
  <c r="B9" i="125"/>
  <c r="B13" i="125"/>
  <c r="B14" i="125"/>
  <c r="AC3" i="164"/>
  <c r="AE3" i="164" s="1"/>
  <c r="AN3" i="163"/>
  <c r="AL3" i="165" l="1"/>
  <c r="AN3" i="165" s="1"/>
  <c r="AE3" i="165"/>
</calcChain>
</file>

<file path=xl/sharedStrings.xml><?xml version="1.0" encoding="utf-8"?>
<sst xmlns="http://schemas.openxmlformats.org/spreadsheetml/2006/main" count="853" uniqueCount="339">
  <si>
    <t>主食</t>
  </si>
  <si>
    <t>胚芽米飯</t>
  </si>
  <si>
    <t>糙米飯</t>
  </si>
  <si>
    <t>小米飯</t>
  </si>
  <si>
    <t>副食一</t>
  </si>
  <si>
    <t>炒青江菜</t>
  </si>
  <si>
    <t>有機蔬菜</t>
  </si>
  <si>
    <t>水果</t>
  </si>
  <si>
    <t>燕麥米飯</t>
  </si>
  <si>
    <t>日期</t>
  </si>
  <si>
    <t>星期</t>
  </si>
  <si>
    <t>湯品</t>
  </si>
  <si>
    <t>其他</t>
  </si>
  <si>
    <t>白米飯</t>
  </si>
  <si>
    <t>麥片米飯</t>
  </si>
  <si>
    <t>副食二</t>
  </si>
  <si>
    <t>螞蟻上樹</t>
  </si>
  <si>
    <t>副食三</t>
  </si>
  <si>
    <t>—</t>
    <phoneticPr fontId="1" type="noConversion" alignment="center"/>
  </si>
  <si>
    <t>鹽酥拼盤</t>
    <phoneticPr fontId="1" type="noConversion" alignment="center"/>
  </si>
  <si>
    <t>食譜設計:</t>
    <phoneticPr fontId="1" type="noConversion"/>
  </si>
  <si>
    <t xml:space="preserve">  執行秘書：  </t>
    <phoneticPr fontId="1" type="noConversion"/>
  </si>
  <si>
    <t>主任:</t>
    <phoneticPr fontId="1" type="noConversion" alignment="center"/>
  </si>
  <si>
    <t xml:space="preserve"> </t>
    <phoneticPr fontId="1" type="noConversion"/>
  </si>
  <si>
    <t>校長：</t>
    <phoneticPr fontId="1" type="noConversion" alignment="center"/>
  </si>
  <si>
    <t>供應人數：</t>
    <phoneticPr fontId="22" type="noConversion"/>
  </si>
  <si>
    <t>供應廠商：味帝企業股份有限公司</t>
    <phoneticPr fontId="22" type="noConversion"/>
  </si>
  <si>
    <t>日期</t>
    <phoneticPr fontId="22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</si>
  <si>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</si>
  <si>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</si>
  <si>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</si>
  <si>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每人克數</t>
    <phoneticPr fontId="1" type="noConversion"/>
  </si>
  <si>
    <t>總量    (公斤)</t>
    <phoneticPr fontId="1" type="noConversion"/>
  </si>
  <si>
    <t>廠商</t>
    <phoneticPr fontId="22" type="noConversion"/>
  </si>
  <si>
    <t>C</t>
    <phoneticPr fontId="1" type="noConversion"/>
  </si>
  <si>
    <t>P</t>
    <phoneticPr fontId="1" type="noConversion"/>
  </si>
  <si>
    <t>V</t>
    <phoneticPr fontId="1" type="noConversion"/>
  </si>
  <si>
    <t>F</t>
    <phoneticPr fontId="22" type="noConversion"/>
  </si>
  <si>
    <t>洋蔥</t>
    <phoneticPr fontId="22" type="noConversion"/>
  </si>
  <si>
    <t>副食三</t>
    <phoneticPr fontId="22" type="noConversion"/>
  </si>
  <si>
    <t>青江菜</t>
    <phoneticPr fontId="22" type="noConversion"/>
  </si>
  <si>
    <t>湯</t>
    <phoneticPr fontId="1" type="noConversion"/>
  </si>
  <si>
    <t>雞蛋</t>
    <phoneticPr fontId="22" type="noConversion"/>
  </si>
  <si>
    <t>水果</t>
    <phoneticPr fontId="1" type="noConversion"/>
  </si>
  <si>
    <t>奶類</t>
    <phoneticPr fontId="1" type="noConversion"/>
  </si>
  <si>
    <t>營養供應比例</t>
    <phoneticPr fontId="22" type="noConversion"/>
  </si>
  <si>
    <t>全穀根莖類</t>
    <phoneticPr fontId="1" type="noConversion"/>
  </si>
  <si>
    <t>油脂與堅果種子類</t>
    <phoneticPr fontId="1" type="noConversion"/>
  </si>
  <si>
    <t>蔬菜類</t>
    <phoneticPr fontId="1" type="noConversion"/>
  </si>
  <si>
    <t>全脂乳品類</t>
    <phoneticPr fontId="1" type="noConversion"/>
  </si>
  <si>
    <t>水果類</t>
    <phoneticPr fontId="1" type="noConversion"/>
  </si>
  <si>
    <t>熱量</t>
    <phoneticPr fontId="22" type="noConversion"/>
  </si>
  <si>
    <t>監廚</t>
    <phoneticPr fontId="22" type="noConversion"/>
  </si>
  <si>
    <t>食譜設計</t>
    <phoneticPr fontId="22" type="noConversion"/>
  </si>
  <si>
    <t>執行秘書</t>
    <phoneticPr fontId="22" type="noConversion"/>
  </si>
  <si>
    <t>主任</t>
    <phoneticPr fontId="22" type="noConversion"/>
  </si>
  <si>
    <t>校長</t>
    <phoneticPr fontId="22" type="noConversion"/>
  </si>
  <si>
    <t>牛排麵</t>
    <phoneticPr fontId="22" type="noConversion"/>
  </si>
  <si>
    <t>小米</t>
    <phoneticPr fontId="22" type="noConversion"/>
  </si>
  <si>
    <t>胚芽米</t>
    <phoneticPr fontId="22" type="noConversion"/>
  </si>
  <si>
    <t>白米</t>
    <phoneticPr fontId="22" type="noConversion"/>
  </si>
  <si>
    <t>白米</t>
    <phoneticPr fontId="29" type="noConversion"/>
  </si>
  <si>
    <t>白花菜</t>
    <phoneticPr fontId="22" type="noConversion"/>
  </si>
  <si>
    <t>青花菜</t>
    <phoneticPr fontId="22" type="noConversion"/>
  </si>
  <si>
    <t>山東大白菜</t>
    <phoneticPr fontId="22" type="noConversion"/>
  </si>
  <si>
    <t>豆魚肉蛋類</t>
    <phoneticPr fontId="22" type="noConversion"/>
  </si>
  <si>
    <t>雞胸肉</t>
    <phoneticPr fontId="22" type="noConversion"/>
  </si>
  <si>
    <t>洋芋</t>
    <phoneticPr fontId="22" type="noConversion"/>
  </si>
  <si>
    <t>洋蔥</t>
    <phoneticPr fontId="22" type="noConversion"/>
  </si>
  <si>
    <t>冬粉</t>
    <phoneticPr fontId="22" type="noConversion"/>
  </si>
  <si>
    <t>乾木耳</t>
    <phoneticPr fontId="22" type="noConversion"/>
  </si>
  <si>
    <t>9月</t>
    <phoneticPr fontId="1" type="noConversion" alignment="center"/>
  </si>
  <si>
    <t>胚芽米飯</t>
    <phoneticPr fontId="22" type="noConversion"/>
  </si>
  <si>
    <t>小米飯</t>
    <phoneticPr fontId="22" type="noConversion"/>
  </si>
  <si>
    <t>雙色花菜</t>
    <phoneticPr fontId="22" type="noConversion"/>
  </si>
  <si>
    <t>炒 油 菜</t>
  </si>
  <si>
    <t>薏仁米飯</t>
  </si>
  <si>
    <t>家常滷肉燥</t>
  </si>
  <si>
    <t>客家小炒</t>
  </si>
  <si>
    <t>酸辣麵</t>
    <phoneticPr fontId="22" type="noConversion"/>
  </si>
  <si>
    <t>蔥脯炒蛋</t>
  </si>
  <si>
    <t>咖 哩 雞</t>
    <phoneticPr fontId="1" type="noConversion" alignment="center"/>
  </si>
  <si>
    <t>白米</t>
    <phoneticPr fontId="22" type="noConversion"/>
  </si>
  <si>
    <t>薏仁</t>
    <phoneticPr fontId="22" type="noConversion"/>
  </si>
  <si>
    <t>糙米</t>
    <phoneticPr fontId="22" type="noConversion"/>
  </si>
  <si>
    <t>油菜</t>
    <phoneticPr fontId="22" type="noConversion"/>
  </si>
  <si>
    <t>嫩豆腐</t>
    <phoneticPr fontId="22" type="noConversion"/>
  </si>
  <si>
    <t>小白菜</t>
    <phoneticPr fontId="22" type="noConversion"/>
  </si>
  <si>
    <t>肉絲</t>
    <phoneticPr fontId="22" type="noConversion"/>
  </si>
  <si>
    <t>絞肉</t>
    <phoneticPr fontId="22" type="noConversion"/>
  </si>
  <si>
    <t>洋蔥</t>
    <phoneticPr fontId="22" type="noConversion"/>
  </si>
  <si>
    <t>高麗菜</t>
    <phoneticPr fontId="22" type="noConversion"/>
  </si>
  <si>
    <t>紅蘿蔔</t>
    <phoneticPr fontId="22" type="noConversion"/>
  </si>
  <si>
    <t>胚芽米</t>
    <phoneticPr fontId="22" type="noConversion"/>
  </si>
  <si>
    <t>小米</t>
    <phoneticPr fontId="22" type="noConversion"/>
  </si>
  <si>
    <t>燕麥</t>
    <phoneticPr fontId="22" type="noConversion"/>
  </si>
  <si>
    <t>青江菜</t>
    <phoneticPr fontId="22" type="noConversion"/>
  </si>
  <si>
    <t>有機蔬菜</t>
    <phoneticPr fontId="22" type="noConversion"/>
  </si>
  <si>
    <t>赤絞肉</t>
    <phoneticPr fontId="22" type="noConversion"/>
  </si>
  <si>
    <t>豆干片</t>
    <phoneticPr fontId="22" type="noConversion"/>
  </si>
  <si>
    <t>芹菜</t>
    <phoneticPr fontId="22" type="noConversion"/>
  </si>
  <si>
    <t>乾魷魚</t>
    <phoneticPr fontId="22" type="noConversion"/>
  </si>
  <si>
    <t>高麗菜</t>
    <phoneticPr fontId="22" type="noConversion"/>
  </si>
  <si>
    <t>筍絲</t>
    <phoneticPr fontId="22" type="noConversion"/>
  </si>
  <si>
    <t>乾木耳</t>
    <phoneticPr fontId="22" type="noConversion"/>
  </si>
  <si>
    <t>麥克雞塊</t>
    <phoneticPr fontId="22" type="noConversion"/>
  </si>
  <si>
    <t>有機蔬菜</t>
    <phoneticPr fontId="22" type="noConversion"/>
  </si>
  <si>
    <t>炒 油 菜</t>
    <phoneticPr fontId="1" type="noConversion" alignment="center"/>
  </si>
  <si>
    <t>麥片</t>
    <phoneticPr fontId="22" type="noConversion"/>
  </si>
  <si>
    <t>豆芽菜</t>
    <phoneticPr fontId="22" type="noConversion"/>
  </si>
  <si>
    <t>雞胸肉丁</t>
    <phoneticPr fontId="22" type="noConversion"/>
  </si>
  <si>
    <t>豆包</t>
    <phoneticPr fontId="22" type="noConversion"/>
  </si>
  <si>
    <t>111年</t>
    <phoneticPr fontId="1" type="noConversion" alignment="center"/>
  </si>
  <si>
    <t>黑蜜肉排×1</t>
    <phoneticPr fontId="22" type="noConversion"/>
  </si>
  <si>
    <t>紅蘿蔔炒蛋</t>
    <phoneticPr fontId="22" type="noConversion"/>
  </si>
  <si>
    <t>黑胡椒雞丁</t>
    <phoneticPr fontId="22" type="noConversion"/>
  </si>
  <si>
    <t>田園鮮蔬豬柳</t>
    <phoneticPr fontId="22" type="noConversion"/>
  </si>
  <si>
    <t>炒 菜 豆</t>
    <phoneticPr fontId="22" type="noConversion"/>
  </si>
  <si>
    <t>黑蜜肉排</t>
    <phoneticPr fontId="22" type="noConversion"/>
  </si>
  <si>
    <t>紅蘿蔔</t>
    <phoneticPr fontId="22" type="noConversion"/>
  </si>
  <si>
    <t>高麗菜</t>
    <phoneticPr fontId="22" type="noConversion"/>
  </si>
  <si>
    <t>青花菜</t>
    <phoneticPr fontId="22" type="noConversion"/>
  </si>
  <si>
    <t>紅蘿蔔</t>
    <phoneticPr fontId="22" type="noConversion"/>
  </si>
  <si>
    <t>炒青花菜</t>
    <phoneticPr fontId="22" type="noConversion"/>
  </si>
  <si>
    <t>沙茶雞丁</t>
    <phoneticPr fontId="22" type="noConversion"/>
  </si>
  <si>
    <t>雞丁</t>
    <phoneticPr fontId="22" type="noConversion"/>
  </si>
  <si>
    <t>洋蔥</t>
    <phoneticPr fontId="22" type="noConversion"/>
  </si>
  <si>
    <t>嫩豆腐</t>
    <phoneticPr fontId="22" type="noConversion"/>
  </si>
  <si>
    <t>绍子豆腐</t>
    <phoneticPr fontId="22" type="noConversion"/>
  </si>
  <si>
    <t>絞肉</t>
    <phoneticPr fontId="22" type="noConversion"/>
  </si>
  <si>
    <t>雞蛋</t>
    <phoneticPr fontId="22" type="noConversion"/>
  </si>
  <si>
    <t>菜脯</t>
    <phoneticPr fontId="22" type="noConversion"/>
  </si>
  <si>
    <t>蔥</t>
    <phoneticPr fontId="22" type="noConversion"/>
  </si>
  <si>
    <t>紫菜針菇</t>
    <phoneticPr fontId="22" type="noConversion"/>
  </si>
  <si>
    <t>紫菜</t>
    <phoneticPr fontId="22" type="noConversion"/>
  </si>
  <si>
    <t>金針菇</t>
    <phoneticPr fontId="22" type="noConversion"/>
  </si>
  <si>
    <t>水果</t>
    <phoneticPr fontId="22" type="noConversion"/>
  </si>
  <si>
    <t>黑胡椒</t>
    <phoneticPr fontId="22" type="noConversion"/>
  </si>
  <si>
    <t>薑絲</t>
    <phoneticPr fontId="22" type="noConversion"/>
  </si>
  <si>
    <t>小黃瓜</t>
    <phoneticPr fontId="22" type="noConversion"/>
  </si>
  <si>
    <t>青菜蛋花</t>
    <phoneticPr fontId="22" type="noConversion"/>
  </si>
  <si>
    <t>小白菜</t>
    <phoneticPr fontId="22" type="noConversion"/>
  </si>
  <si>
    <t>牛排麵</t>
    <phoneticPr fontId="22" type="noConversion"/>
  </si>
  <si>
    <t>肉丁</t>
    <phoneticPr fontId="22" type="noConversion"/>
  </si>
  <si>
    <t>白蘿蔔</t>
    <phoneticPr fontId="22" type="noConversion"/>
  </si>
  <si>
    <t>紅蘿蔔</t>
    <phoneticPr fontId="22" type="noConversion"/>
  </si>
  <si>
    <t>海帶結</t>
    <phoneticPr fontId="22" type="noConversion"/>
  </si>
  <si>
    <t>菜豆</t>
    <phoneticPr fontId="22" type="noConversion"/>
  </si>
  <si>
    <t>豬柳</t>
    <phoneticPr fontId="22" type="noConversion"/>
  </si>
  <si>
    <t>高麗菜</t>
    <phoneticPr fontId="22" type="noConversion"/>
  </si>
  <si>
    <t>青花菜</t>
    <phoneticPr fontId="22" type="noConversion"/>
  </si>
  <si>
    <t>乾香菇</t>
    <phoneticPr fontId="22" type="noConversion"/>
  </si>
  <si>
    <t>滷肉什錦</t>
    <phoneticPr fontId="22" type="noConversion"/>
  </si>
  <si>
    <t>扁蒲</t>
    <phoneticPr fontId="22" type="noConversion"/>
  </si>
  <si>
    <t>薑絲扁蒲</t>
    <phoneticPr fontId="22" type="noConversion"/>
  </si>
  <si>
    <t>鹽酥魚丁</t>
    <phoneticPr fontId="22" type="noConversion"/>
  </si>
  <si>
    <t>義式蕃茄雞肉</t>
    <phoneticPr fontId="22" type="noConversion"/>
  </si>
  <si>
    <t>黑輪條</t>
    <phoneticPr fontId="22" type="noConversion"/>
  </si>
  <si>
    <t>鮮菇炒油腐</t>
    <phoneticPr fontId="22" type="noConversion"/>
  </si>
  <si>
    <t>肉燥空心菜</t>
    <phoneticPr fontId="22" type="noConversion"/>
  </si>
  <si>
    <t>空心菜</t>
    <phoneticPr fontId="22" type="noConversion"/>
  </si>
  <si>
    <t>絞肉</t>
    <phoneticPr fontId="22" type="noConversion"/>
  </si>
  <si>
    <t>油豆腐</t>
    <phoneticPr fontId="22" type="noConversion"/>
  </si>
  <si>
    <t>杏鮑菇</t>
    <phoneticPr fontId="22" type="noConversion"/>
  </si>
  <si>
    <t>雞丁</t>
    <phoneticPr fontId="22" type="noConversion"/>
  </si>
  <si>
    <t>洋蔥</t>
    <phoneticPr fontId="22" type="noConversion"/>
  </si>
  <si>
    <t>蕃茄醬</t>
    <phoneticPr fontId="22" type="noConversion"/>
  </si>
  <si>
    <t>柴魚蒸蛋</t>
    <phoneticPr fontId="22" type="noConversion"/>
  </si>
  <si>
    <t>玉米炒蛋</t>
    <phoneticPr fontId="22" type="noConversion"/>
  </si>
  <si>
    <t>玉米粒</t>
    <phoneticPr fontId="22" type="noConversion"/>
  </si>
  <si>
    <t>芹香黃瓜</t>
    <phoneticPr fontId="22" type="noConversion"/>
  </si>
  <si>
    <t>大黃瓜</t>
    <phoneticPr fontId="22" type="noConversion"/>
  </si>
  <si>
    <t>芹菜</t>
    <phoneticPr fontId="22" type="noConversion"/>
  </si>
  <si>
    <t>肉絲</t>
    <phoneticPr fontId="22" type="noConversion"/>
  </si>
  <si>
    <t>高麗菜</t>
    <phoneticPr fontId="22" type="noConversion"/>
  </si>
  <si>
    <t>紅蔥頭</t>
    <phoneticPr fontId="22" type="noConversion"/>
  </si>
  <si>
    <t>金針雞湯</t>
    <phoneticPr fontId="22" type="noConversion"/>
  </si>
  <si>
    <t>乾金針</t>
    <phoneticPr fontId="22" type="noConversion"/>
  </si>
  <si>
    <t>味 噌 湯</t>
    <phoneticPr fontId="22" type="noConversion"/>
  </si>
  <si>
    <t>鐵板肉片</t>
    <phoneticPr fontId="22" type="noConversion"/>
  </si>
  <si>
    <t>嫩豆腐</t>
    <phoneticPr fontId="22" type="noConversion"/>
  </si>
  <si>
    <t>味噌</t>
    <phoneticPr fontId="22" type="noConversion"/>
  </si>
  <si>
    <t>魚丁</t>
    <phoneticPr fontId="22" type="noConversion"/>
  </si>
  <si>
    <t>地瓜</t>
    <phoneticPr fontId="22" type="noConversion"/>
  </si>
  <si>
    <t>肉片</t>
    <phoneticPr fontId="22" type="noConversion"/>
  </si>
  <si>
    <t>大白菜燉雞</t>
    <phoneticPr fontId="22" type="noConversion"/>
  </si>
  <si>
    <t>山東大白菜</t>
    <phoneticPr fontId="22" type="noConversion"/>
  </si>
  <si>
    <t>紅豆西谷米甜湯</t>
    <phoneticPr fontId="22" type="noConversion"/>
  </si>
  <si>
    <t>蠔油燜雞</t>
    <phoneticPr fontId="22" type="noConversion"/>
  </si>
  <si>
    <t>有機蔬菜</t>
    <phoneticPr fontId="22" type="noConversion"/>
  </si>
  <si>
    <t>炒 莧 菜</t>
    <phoneticPr fontId="22" type="noConversion"/>
  </si>
  <si>
    <t>炒豆芽菜</t>
    <phoneticPr fontId="22" type="noConversion"/>
  </si>
  <si>
    <t>桶筍</t>
    <phoneticPr fontId="22" type="noConversion"/>
  </si>
  <si>
    <t>毛豆</t>
    <phoneticPr fontId="22" type="noConversion"/>
  </si>
  <si>
    <t>莧菜</t>
    <phoneticPr fontId="22" type="noConversion"/>
  </si>
  <si>
    <t>毛豆拌豆干</t>
    <phoneticPr fontId="22" type="noConversion"/>
  </si>
  <si>
    <t>豆干丁</t>
    <phoneticPr fontId="22" type="noConversion"/>
  </si>
  <si>
    <t>紅豆</t>
    <phoneticPr fontId="22" type="noConversion"/>
  </si>
  <si>
    <t>西谷米</t>
    <phoneticPr fontId="22" type="noConversion"/>
  </si>
  <si>
    <t>五香豆干丁</t>
    <phoneticPr fontId="22" type="noConversion"/>
  </si>
  <si>
    <t>麥克雞塊×3</t>
    <phoneticPr fontId="22" type="noConversion"/>
  </si>
  <si>
    <t>香蒜大排</t>
    <phoneticPr fontId="22" type="noConversion"/>
  </si>
  <si>
    <t>香蒜大排×1</t>
    <phoneticPr fontId="1" type="noConversion" alignment="center"/>
  </si>
  <si>
    <t>魷魚排×1</t>
    <phoneticPr fontId="22" type="noConversion"/>
  </si>
  <si>
    <t>椒鹽魚片×1</t>
    <phoneticPr fontId="22" type="noConversion"/>
  </si>
  <si>
    <t>紅燒豬肉燴飯</t>
    <phoneticPr fontId="22" type="noConversion"/>
  </si>
  <si>
    <t>泰式打拋豬肉</t>
    <phoneticPr fontId="22" type="noConversion"/>
  </si>
  <si>
    <t>照燒雞丁</t>
    <phoneticPr fontId="22" type="noConversion"/>
  </si>
  <si>
    <t>白 菜 滷</t>
    <phoneticPr fontId="22" type="noConversion"/>
  </si>
  <si>
    <t>赤絞肉</t>
    <phoneticPr fontId="22" type="noConversion"/>
  </si>
  <si>
    <t>九層塔</t>
    <phoneticPr fontId="22" type="noConversion"/>
  </si>
  <si>
    <t>山東大白菜</t>
    <phoneticPr fontId="22" type="noConversion"/>
  </si>
  <si>
    <t>炸豆包</t>
    <phoneticPr fontId="22" type="noConversion"/>
  </si>
  <si>
    <t>油菜</t>
    <phoneticPr fontId="22" type="noConversion"/>
  </si>
  <si>
    <t>海芽蛋花</t>
    <phoneticPr fontId="22" type="noConversion"/>
  </si>
  <si>
    <t>乾海帶芽</t>
    <phoneticPr fontId="22" type="noConversion"/>
  </si>
  <si>
    <t>薑絲冬瓜</t>
    <phoneticPr fontId="22" type="noConversion"/>
  </si>
  <si>
    <t>木 須 肉</t>
    <phoneticPr fontId="22" type="noConversion"/>
  </si>
  <si>
    <t>炒青花菜</t>
    <phoneticPr fontId="22" type="noConversion"/>
  </si>
  <si>
    <t>炒高麗菜</t>
    <phoneticPr fontId="22" type="noConversion"/>
  </si>
  <si>
    <t>有機蔬菜</t>
    <phoneticPr fontId="22" type="noConversion"/>
  </si>
  <si>
    <t>冬瓜</t>
    <phoneticPr fontId="22" type="noConversion"/>
  </si>
  <si>
    <t>豆芽菜</t>
    <phoneticPr fontId="22" type="noConversion"/>
  </si>
  <si>
    <t>乾木耳</t>
    <phoneticPr fontId="22" type="noConversion"/>
  </si>
  <si>
    <t>白米</t>
    <phoneticPr fontId="22" type="noConversion"/>
  </si>
  <si>
    <t>蕃茄</t>
    <phoneticPr fontId="22" type="noConversion"/>
  </si>
  <si>
    <t>魷魚排</t>
    <phoneticPr fontId="22" type="noConversion"/>
  </si>
  <si>
    <t>芝麻米飯</t>
    <phoneticPr fontId="22" type="noConversion"/>
  </si>
  <si>
    <t>黑芝麻</t>
    <phoneticPr fontId="22" type="noConversion"/>
  </si>
  <si>
    <t>京醬肉片</t>
    <phoneticPr fontId="22" type="noConversion"/>
  </si>
  <si>
    <t>炒 油 菜</t>
    <phoneticPr fontId="22" type="noConversion"/>
  </si>
  <si>
    <t>炒麵</t>
    <phoneticPr fontId="22" type="noConversion"/>
  </si>
  <si>
    <t>炒粄條</t>
    <phoneticPr fontId="22" type="noConversion"/>
  </si>
  <si>
    <t>香菇蒸蛋</t>
    <phoneticPr fontId="22" type="noConversion"/>
  </si>
  <si>
    <t>柴魚片</t>
    <phoneticPr fontId="22" type="noConversion"/>
  </si>
  <si>
    <t>有機蔬菜</t>
    <phoneticPr fontId="22" type="noConversion"/>
  </si>
  <si>
    <t>玉米粒</t>
    <phoneticPr fontId="22" type="noConversion"/>
  </si>
  <si>
    <t>玉米濃湯</t>
    <phoneticPr fontId="22" type="noConversion"/>
  </si>
  <si>
    <t>洋蔥丁</t>
    <phoneticPr fontId="22" type="noConversion"/>
  </si>
  <si>
    <t>奶類</t>
    <phoneticPr fontId="22" type="noConversion"/>
  </si>
  <si>
    <t>鮮奶</t>
    <phoneticPr fontId="22" type="noConversion"/>
  </si>
  <si>
    <t>黑芝麻</t>
    <phoneticPr fontId="22" type="noConversion"/>
  </si>
  <si>
    <t>筍干燒肉</t>
    <phoneticPr fontId="22" type="noConversion"/>
  </si>
  <si>
    <t>香菇肉燥</t>
    <phoneticPr fontId="22" type="noConversion"/>
  </si>
  <si>
    <t>滷豆干丁</t>
    <phoneticPr fontId="22" type="noConversion"/>
  </si>
  <si>
    <t>紅蔘青江菜</t>
    <phoneticPr fontId="22" type="noConversion"/>
  </si>
  <si>
    <t>筍干</t>
    <phoneticPr fontId="22" type="noConversion"/>
  </si>
  <si>
    <t>青江菜</t>
    <phoneticPr fontId="22" type="noConversion"/>
  </si>
  <si>
    <t>魚片</t>
    <phoneticPr fontId="22" type="noConversion"/>
  </si>
  <si>
    <t>扁蒲蛋花</t>
    <phoneticPr fontId="22" type="noConversion"/>
  </si>
  <si>
    <t>粄條</t>
    <phoneticPr fontId="22" type="noConversion"/>
  </si>
  <si>
    <t>肉絲</t>
    <phoneticPr fontId="22" type="noConversion"/>
  </si>
  <si>
    <t>韭菜</t>
    <phoneticPr fontId="22" type="noConversion"/>
  </si>
  <si>
    <t>乾香菇</t>
    <phoneticPr fontId="22" type="noConversion"/>
  </si>
  <si>
    <t>菜豆</t>
    <phoneticPr fontId="22" type="noConversion"/>
  </si>
  <si>
    <t>黑輪片</t>
    <phoneticPr fontId="22" type="noConversion"/>
  </si>
  <si>
    <t>當歸銀蘿</t>
    <phoneticPr fontId="22" type="noConversion"/>
  </si>
  <si>
    <t>當歸料包</t>
    <phoneticPr fontId="22" type="noConversion"/>
  </si>
  <si>
    <t>羅勒豬柳</t>
    <phoneticPr fontId="22" type="noConversion"/>
  </si>
  <si>
    <t>榨菜冬粉</t>
    <phoneticPr fontId="22" type="noConversion"/>
  </si>
  <si>
    <t>榨菜</t>
    <phoneticPr fontId="22" type="noConversion"/>
  </si>
  <si>
    <t>冬粉</t>
    <phoneticPr fontId="22" type="noConversion"/>
  </si>
  <si>
    <t>豆包甘藍</t>
    <phoneticPr fontId="22" type="noConversion"/>
  </si>
  <si>
    <t>糙米飯</t>
    <phoneticPr fontId="22" type="noConversion"/>
  </si>
  <si>
    <t>炒青花菜</t>
    <phoneticPr fontId="22" type="noConversion"/>
  </si>
  <si>
    <t>摩摩喳喳甜湯</t>
    <phoneticPr fontId="22" type="noConversion"/>
  </si>
  <si>
    <t>三絲炒蛋</t>
    <phoneticPr fontId="22" type="noConversion"/>
  </si>
  <si>
    <t>成都子雞</t>
    <phoneticPr fontId="22" type="noConversion"/>
  </si>
  <si>
    <t>糙米</t>
    <phoneticPr fontId="22" type="noConversion"/>
  </si>
  <si>
    <t>雞丁</t>
    <phoneticPr fontId="22" type="noConversion"/>
  </si>
  <si>
    <t>小黃瓜</t>
    <phoneticPr fontId="22" type="noConversion"/>
  </si>
  <si>
    <t>洋蔥</t>
    <phoneticPr fontId="22" type="noConversion"/>
  </si>
  <si>
    <t>紅蘿蔔</t>
    <phoneticPr fontId="22" type="noConversion"/>
  </si>
  <si>
    <t>雞蛋</t>
    <phoneticPr fontId="22" type="noConversion"/>
  </si>
  <si>
    <t>青花菜</t>
    <phoneticPr fontId="22" type="noConversion"/>
  </si>
  <si>
    <t>地瓜</t>
    <phoneticPr fontId="22" type="noConversion"/>
  </si>
  <si>
    <t>西谷米</t>
    <phoneticPr fontId="22" type="noConversion"/>
  </si>
  <si>
    <t>乾木耳</t>
    <phoneticPr fontId="22" type="noConversion"/>
  </si>
  <si>
    <t>屏東縣立萬新國民中學</t>
    <phoneticPr fontId="22" type="noConversion"/>
  </si>
  <si>
    <t>屏東縣立萬新國民中學111年9月份第一週</t>
    <phoneticPr fontId="1" type="noConversion"/>
  </si>
  <si>
    <t>屏東縣立萬新國民中學111年9月份第二週</t>
    <phoneticPr fontId="1" type="noConversion"/>
  </si>
  <si>
    <t>屏東縣立萬新國民中學111年9月份第三週</t>
    <phoneticPr fontId="1" type="noConversion"/>
  </si>
  <si>
    <t>屏東縣立萬新國民中學111年9月份第四週</t>
    <phoneticPr fontId="1" type="noConversion"/>
  </si>
  <si>
    <t>屏東縣立萬新國民中學111年9月份第五週</t>
    <phoneticPr fontId="1" type="noConversion"/>
  </si>
  <si>
    <t>冬 瓜 湯</t>
    <phoneticPr fontId="22" type="noConversion"/>
  </si>
  <si>
    <t>冬瓜</t>
    <phoneticPr fontId="22" type="noConversion"/>
  </si>
  <si>
    <t>蔬 菜 湯</t>
    <phoneticPr fontId="22" type="noConversion"/>
  </si>
  <si>
    <t>蘿 蔔 湯</t>
    <phoneticPr fontId="22" type="noConversion"/>
  </si>
  <si>
    <t>高麗菜湯</t>
    <phoneticPr fontId="22" type="noConversion"/>
  </si>
  <si>
    <t>豆 薯 湯</t>
    <phoneticPr fontId="22" type="noConversion"/>
  </si>
  <si>
    <t>豆薯</t>
    <phoneticPr fontId="22" type="noConversion"/>
  </si>
  <si>
    <t>水果/鮮奶</t>
    <phoneticPr fontId="22" type="noConversion"/>
  </si>
  <si>
    <t>白米飯</t>
    <phoneticPr fontId="22" type="noConversion"/>
  </si>
  <si>
    <t>黑胡椒豬柳</t>
    <phoneticPr fontId="22" type="noConversion"/>
  </si>
  <si>
    <t>醬爆豆干</t>
    <phoneticPr fontId="22" type="noConversion"/>
  </si>
  <si>
    <t>炒小白菜</t>
    <phoneticPr fontId="22" type="noConversion"/>
  </si>
  <si>
    <t>薑絲黃瓜</t>
    <phoneticPr fontId="22" type="noConversion"/>
  </si>
  <si>
    <t>水果</t>
    <phoneticPr fontId="22" type="noConversion"/>
  </si>
  <si>
    <t>油飯</t>
    <phoneticPr fontId="22" type="noConversion"/>
  </si>
  <si>
    <t>—</t>
    <phoneticPr fontId="1" type="noConversion" alignment="center"/>
  </si>
  <si>
    <t>鹽 酥 雞</t>
    <phoneticPr fontId="22" type="noConversion"/>
  </si>
  <si>
    <t>炒空心菜</t>
    <phoneticPr fontId="22" type="noConversion"/>
  </si>
  <si>
    <t>味噌蘿蔔</t>
    <phoneticPr fontId="22" type="noConversion"/>
  </si>
  <si>
    <t>菜名/烹調法</t>
    <phoneticPr fontId="1" type="noConversion"/>
  </si>
  <si>
    <t>材料</t>
    <phoneticPr fontId="1" type="noConversion"/>
  </si>
  <si>
    <t>每人克數</t>
    <phoneticPr fontId="1" type="noConversion"/>
  </si>
  <si>
    <t>總量    (公斤)</t>
    <phoneticPr fontId="1" type="noConversion"/>
  </si>
  <si>
    <t>白米</t>
    <phoneticPr fontId="22" type="noConversion"/>
  </si>
  <si>
    <t>糯米</t>
    <phoneticPr fontId="22" type="noConversion"/>
  </si>
  <si>
    <t>豬柳</t>
    <phoneticPr fontId="22" type="noConversion"/>
  </si>
  <si>
    <t>乾魷魚</t>
    <phoneticPr fontId="22" type="noConversion"/>
  </si>
  <si>
    <t>洋蔥</t>
    <phoneticPr fontId="22" type="noConversion"/>
  </si>
  <si>
    <t>紅蘿蔔</t>
    <phoneticPr fontId="22" type="noConversion"/>
  </si>
  <si>
    <t>紅蔥頭</t>
    <phoneticPr fontId="22" type="noConversion"/>
  </si>
  <si>
    <t>豆干丁</t>
    <phoneticPr fontId="22" type="noConversion"/>
  </si>
  <si>
    <t>雞丁</t>
    <phoneticPr fontId="22" type="noConversion"/>
  </si>
  <si>
    <t>米血</t>
    <phoneticPr fontId="22" type="noConversion"/>
  </si>
  <si>
    <t>小白菜</t>
    <phoneticPr fontId="22" type="noConversion"/>
  </si>
  <si>
    <t>空心菜</t>
    <phoneticPr fontId="22" type="noConversion"/>
  </si>
  <si>
    <t>大黃瓜</t>
    <phoneticPr fontId="22" type="noConversion"/>
  </si>
  <si>
    <t>白蘿蔔</t>
    <phoneticPr fontId="22" type="noConversion"/>
  </si>
  <si>
    <t>大骨</t>
    <phoneticPr fontId="22" type="noConversion"/>
  </si>
  <si>
    <t>薑絲</t>
    <phoneticPr fontId="22" type="noConversion"/>
  </si>
  <si>
    <t>水果</t>
    <phoneticPr fontId="1" type="noConversion"/>
  </si>
  <si>
    <t>全穀根莖類</t>
    <phoneticPr fontId="1" type="noConversion"/>
  </si>
  <si>
    <t>油脂與堅果種子類</t>
    <phoneticPr fontId="1" type="noConversion"/>
  </si>
  <si>
    <t>蔬菜類</t>
    <phoneticPr fontId="1" type="noConversion"/>
  </si>
  <si>
    <t>全脂乳品類</t>
    <phoneticPr fontId="1" type="noConversion"/>
  </si>
  <si>
    <t>水果類</t>
    <phoneticPr fontId="1" type="noConversion"/>
  </si>
  <si>
    <t>水果類/糖</t>
    <phoneticPr fontId="1" type="noConversion"/>
  </si>
  <si>
    <t>豆魚肉蛋類</t>
    <phoneticPr fontId="22" type="noConversion"/>
  </si>
  <si>
    <t>熱量</t>
    <phoneticPr fontId="22" type="noConversion"/>
  </si>
  <si>
    <t>監廚</t>
    <phoneticPr fontId="22" type="noConversion"/>
  </si>
  <si>
    <t>主任</t>
    <phoneticPr fontId="22" type="noConversion"/>
  </si>
  <si>
    <t>肉絲</t>
    <phoneticPr fontId="22" type="noConversion"/>
  </si>
  <si>
    <t>乾香菇</t>
    <phoneticPr fontId="22" type="noConversion"/>
  </si>
  <si>
    <t>蝦猴</t>
    <phoneticPr fontId="22" type="noConversion"/>
  </si>
  <si>
    <t>供應人數：</t>
    <phoneticPr fontId="22" type="noConversion"/>
  </si>
  <si>
    <t>午餐菜單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</si>
</sst>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-[$€-2]* #,##0.00_-;\-[$€-2]* #,##0.00_-;_-[$€-2]* &quot;-&quot;??_-"/>
    <numFmt numFmtId="177" formatCode="[$-404]aaaa;@"/>
    <numFmt numFmtId="178" formatCode="0_ "/>
    <numFmt numFmtId="179" formatCode="0.0_ "/>
    <numFmt numFmtId="180" formatCode="0.0_);[Red]\(0.0\)"/>
    <numFmt numFmtId="181" formatCode="0;_"/>
    <numFmt numFmtId="182" formatCode="0;__xd800_"/>
    <numFmt numFmtId="183" formatCode="m/d;@"/>
    <numFmt numFmtId="184" formatCode="[$-404]aaa;@"/>
    <numFmt numFmtId="185" formatCode="0.00_ "/>
  </numFmts>
  <fonts count="5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2"/>
      <color theme="1"/>
      <name val="新細明體"/>
      <family val="2"/>
      <charset val="136"/>
      <scheme val="major"/>
    </font>
    <font>
      <sz val="14"/>
      <color indexed="30"/>
      <name val="新細明體"/>
      <family val="1"/>
      <charset val="136"/>
    </font>
    <font>
      <sz val="12"/>
      <color indexed="30"/>
      <name val="新細明體"/>
      <family val="2"/>
      <charset val="136"/>
      <scheme val="major"/>
    </font>
    <font>
      <sz val="12"/>
      <name val="新細明體"/>
      <family val="2"/>
      <charset val="136"/>
      <scheme val="major"/>
    </font>
    <font>
      <sz val="14"/>
      <name val="新細明體"/>
      <family val="2"/>
      <charset val="136"/>
      <scheme val="major"/>
    </font>
    <font>
      <sz val="9"/>
      <name val="Microsoft YaHei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4"/>
      <color indexed="30"/>
      <name val="新細明體"/>
      <family val="2"/>
      <charset val="136"/>
      <scheme val="major"/>
    </font>
    <font>
      <sz val="20"/>
      <color theme="1"/>
      <name val="新細明體"/>
      <family val="1"/>
      <charset val="136"/>
      <scheme val="minor"/>
    </font>
    <font>
      <b/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8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25"/>
      <name val="微軟正黑體"/>
      <family val="2"/>
      <charset val="136"/>
    </font>
    <font>
      <sz val="20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4"/>
      <color indexed="60"/>
      <name val="微軟正黑體"/>
      <family val="2"/>
      <charset val="136"/>
    </font>
    <font>
      <sz val="14"/>
      <color indexed="60"/>
      <name val="微軟正黑體"/>
      <family val="2"/>
      <charset val="136"/>
    </font>
    <font>
      <sz val="14"/>
      <color indexed="3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30"/>
      <name val="微軟正黑體"/>
      <family val="2"/>
      <charset val="136"/>
    </font>
    <font>
      <sz val="11"/>
      <name val="微軟正黑體"/>
      <family val="2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61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460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 applyFill="1" applyBorder="1" applyAlignment="1">
      <alignment vertical="center"/>
    </xf>
    <xf numFmtId="0" fontId="24" fillId="0" borderId="0" xfId="192" applyFont="1">
      <alignment vertical="center"/>
    </xf>
    <xf numFmtId="0" fontId="26" fillId="0" borderId="0" xfId="192" applyFont="1" applyAlignment="1">
      <alignment horizontal="center" vertical="center"/>
    </xf>
    <xf numFmtId="0" fontId="26" fillId="0" borderId="0" xfId="192" applyFont="1">
      <alignment vertical="center"/>
    </xf>
    <xf numFmtId="0" fontId="33" fillId="0" borderId="0" xfId="192" applyFont="1" applyBorder="1">
      <alignment vertical="center"/>
    </xf>
    <xf numFmtId="0" fontId="32" fillId="0" borderId="0" xfId="192" applyFont="1">
      <alignment vertical="center"/>
    </xf>
    <xf numFmtId="0" fontId="27" fillId="0" borderId="0" xfId="192" applyFont="1" applyFill="1">
      <alignment vertical="center"/>
    </xf>
    <xf numFmtId="0" fontId="2" fillId="0" borderId="0" xfId="192" applyFont="1" applyFill="1" applyAlignment="1">
      <alignment horizontal="center" vertical="center"/>
    </xf>
    <xf numFmtId="0" fontId="27" fillId="0" borderId="0" xfId="192" applyFont="1" applyFill="1" applyAlignment="1">
      <alignment horizontal="center" vertical="center"/>
    </xf>
    <xf numFmtId="0" fontId="34" fillId="0" borderId="0" xfId="192" applyFont="1">
      <alignment vertical="center"/>
    </xf>
    <xf numFmtId="0" fontId="30" fillId="0" borderId="0" xfId="192" applyFont="1">
      <alignment vertical="center"/>
    </xf>
    <xf numFmtId="0" fontId="30" fillId="0" borderId="0" xfId="192" applyFont="1" applyAlignment="1">
      <alignment vertical="center"/>
    </xf>
    <xf numFmtId="0" fontId="36" fillId="0" borderId="0" xfId="192" applyFont="1">
      <alignment vertical="center"/>
    </xf>
    <xf numFmtId="0" fontId="31" fillId="0" borderId="0" xfId="0" applyFont="1">
      <alignment vertical="center"/>
    </xf>
    <xf numFmtId="0" fontId="31" fillId="0" borderId="0" xfId="0" applyFont="1" applyFill="1" applyAlignment="1">
      <alignment horizontal="center"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5" fillId="0" borderId="0" xfId="192" applyNumberFormat="1" applyFont="1">
      <alignment vertical="center"/>
    </xf>
    <xf numFmtId="0" fontId="35" fillId="0" borderId="0" xfId="192" applyFont="1" applyAlignment="1">
      <alignment horizontal="center" vertical="center"/>
    </xf>
    <xf numFmtId="0" fontId="35" fillId="0" borderId="0" xfId="192" applyFont="1">
      <alignment vertical="center"/>
    </xf>
    <xf numFmtId="0" fontId="25" fillId="0" borderId="0" xfId="192" applyFont="1" applyAlignment="1">
      <alignment horizontal="center" vertical="center" wrapText="1"/>
    </xf>
    <xf numFmtId="0" fontId="25" fillId="0" borderId="0" xfId="192" applyFont="1" applyAlignment="1">
      <alignment horizontal="center" vertical="center"/>
    </xf>
    <xf numFmtId="179" fontId="23" fillId="0" borderId="0" xfId="192" applyNumberFormat="1" applyFont="1">
      <alignment vertical="center"/>
    </xf>
    <xf numFmtId="0" fontId="24" fillId="0" borderId="0" xfId="192" applyFont="1" applyAlignment="1">
      <alignment horizontal="center" vertical="center"/>
    </xf>
    <xf numFmtId="0" fontId="28" fillId="0" borderId="0" xfId="192" applyFont="1" applyFill="1" applyAlignment="1">
      <alignment horizontal="center" vertical="center"/>
    </xf>
    <xf numFmtId="0" fontId="28" fillId="0" borderId="0" xfId="192" applyFont="1" applyFill="1">
      <alignment vertical="center"/>
    </xf>
    <xf numFmtId="0" fontId="2" fillId="0" borderId="0" xfId="192" applyFont="1" applyFill="1">
      <alignment vertical="center"/>
    </xf>
    <xf numFmtId="0" fontId="32" fillId="0" borderId="0" xfId="0" applyFont="1" applyFill="1">
      <alignment vertical="center"/>
    </xf>
    <xf numFmtId="0" fontId="32" fillId="0" borderId="0" xfId="0" applyFont="1" applyFill="1" applyAlignment="1">
      <alignment horizontal="center" vertical="center"/>
    </xf>
    <xf numFmtId="0" fontId="28" fillId="0" borderId="0" xfId="192" applyFont="1" applyFill="1" applyAlignment="1">
      <alignment horizontal="right" vertical="center"/>
    </xf>
    <xf numFmtId="0" fontId="28" fillId="0" borderId="0" xfId="192" applyFont="1" applyFill="1" applyAlignment="1">
      <alignment vertical="center"/>
    </xf>
    <xf numFmtId="179" fontId="2" fillId="0" borderId="0" xfId="192" applyNumberFormat="1" applyFont="1" applyFill="1">
      <alignment vertical="center"/>
    </xf>
    <xf numFmtId="0" fontId="2" fillId="0" borderId="0" xfId="192" applyFont="1" applyFill="1" applyAlignment="1">
      <alignment horizontal="right" vertical="center"/>
    </xf>
    <xf numFmtId="0" fontId="2" fillId="0" borderId="0" xfId="192" applyFont="1" applyFill="1" applyAlignment="1">
      <alignment vertical="center"/>
    </xf>
    <xf numFmtId="0" fontId="27" fillId="0" borderId="0" xfId="192" applyFont="1" applyFill="1" applyAlignment="1">
      <alignment horizontal="right" vertical="center"/>
    </xf>
    <xf numFmtId="0" fontId="27" fillId="0" borderId="0" xfId="192" applyFont="1" applyFill="1" applyAlignment="1">
      <alignment vertical="center"/>
    </xf>
    <xf numFmtId="0" fontId="37" fillId="0" borderId="0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/>
    </xf>
    <xf numFmtId="183" fontId="38" fillId="0" borderId="11" xfId="0" applyNumberFormat="1" applyFont="1" applyFill="1" applyBorder="1" applyAlignment="1">
      <alignment horizontal="center" vertical="center" wrapText="1"/>
    </xf>
    <xf numFmtId="184" fontId="38" fillId="0" borderId="11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83" fontId="39" fillId="0" borderId="11" xfId="0" applyNumberFormat="1" applyFont="1" applyFill="1" applyBorder="1" applyAlignment="1">
      <alignment horizontal="center" vertical="center" wrapText="1"/>
    </xf>
    <xf numFmtId="184" fontId="39" fillId="0" borderId="46" xfId="0" applyNumberFormat="1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183" fontId="39" fillId="0" borderId="33" xfId="0" applyNumberFormat="1" applyFont="1" applyFill="1" applyBorder="1" applyAlignment="1">
      <alignment horizontal="center" vertical="center" wrapText="1"/>
    </xf>
    <xf numFmtId="184" fontId="39" fillId="0" borderId="35" xfId="0" applyNumberFormat="1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/>
    </xf>
    <xf numFmtId="0" fontId="39" fillId="0" borderId="33" xfId="192" applyFont="1" applyFill="1" applyBorder="1" applyAlignment="1">
      <alignment horizontal="center" vertical="center"/>
    </xf>
    <xf numFmtId="183" fontId="39" fillId="0" borderId="23" xfId="0" applyNumberFormat="1" applyFont="1" applyFill="1" applyBorder="1" applyAlignment="1">
      <alignment horizontal="center" vertical="center" wrapText="1"/>
    </xf>
    <xf numFmtId="184" fontId="39" fillId="0" borderId="18" xfId="0" applyNumberFormat="1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184" fontId="39" fillId="0" borderId="23" xfId="0" applyNumberFormat="1" applyFont="1" applyFill="1" applyBorder="1" applyAlignment="1">
      <alignment horizontal="center" vertical="center" wrapText="1"/>
    </xf>
    <xf numFmtId="0" fontId="39" fillId="0" borderId="23" xfId="0" applyNumberFormat="1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 wrapText="1"/>
    </xf>
    <xf numFmtId="184" fontId="39" fillId="0" borderId="11" xfId="0" applyNumberFormat="1" applyFont="1" applyFill="1" applyBorder="1" applyAlignment="1">
      <alignment horizontal="center" vertical="center" wrapText="1"/>
    </xf>
    <xf numFmtId="184" fontId="39" fillId="0" borderId="33" xfId="0" applyNumberFormat="1" applyFont="1" applyFill="1" applyBorder="1" applyAlignment="1">
      <alignment horizontal="center" vertical="center" wrapText="1"/>
    </xf>
    <xf numFmtId="183" fontId="39" fillId="0" borderId="12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/>
    </xf>
    <xf numFmtId="0" fontId="38" fillId="0" borderId="0" xfId="192" applyFont="1" applyFill="1" applyAlignment="1">
      <alignment horizontal="center" vertical="center"/>
    </xf>
    <xf numFmtId="184" fontId="39" fillId="0" borderId="13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1" xfId="0" applyNumberFormat="1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0" xfId="192" applyFont="1" applyFill="1">
      <alignment vertical="center"/>
    </xf>
    <xf numFmtId="0" fontId="40" fillId="0" borderId="0" xfId="0" applyFont="1" applyFill="1" applyAlignment="1">
      <alignment vertical="center" wrapText="1"/>
    </xf>
    <xf numFmtId="0" fontId="41" fillId="0" borderId="0" xfId="0" applyFont="1" applyFill="1">
      <alignment vertical="center"/>
    </xf>
    <xf numFmtId="184" fontId="38" fillId="0" borderId="0" xfId="0" applyNumberFormat="1" applyFont="1" applyFill="1" applyAlignment="1">
      <alignment horizontal="center" vertical="center"/>
    </xf>
    <xf numFmtId="183" fontId="38" fillId="0" borderId="0" xfId="0" applyNumberFormat="1" applyFont="1" applyFill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43" fillId="0" borderId="0" xfId="192" applyFont="1" applyFill="1" applyBorder="1" applyAlignment="1">
      <alignment vertical="distributed"/>
    </xf>
    <xf numFmtId="0" fontId="44" fillId="0" borderId="0" xfId="192" applyFont="1">
      <alignment vertical="center"/>
    </xf>
    <xf numFmtId="0" fontId="45" fillId="0" borderId="0" xfId="192" applyFont="1" applyFill="1" applyBorder="1" applyAlignment="1">
      <alignment horizontal="left" vertical="center"/>
    </xf>
    <xf numFmtId="0" fontId="45" fillId="0" borderId="0" xfId="192" applyFont="1" applyFill="1" applyBorder="1" applyAlignment="1">
      <alignment vertical="center"/>
    </xf>
    <xf numFmtId="0" fontId="45" fillId="0" borderId="0" xfId="192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41" fillId="0" borderId="22" xfId="192" applyFont="1" applyFill="1" applyBorder="1">
      <alignment vertical="center"/>
    </xf>
    <xf numFmtId="177" fontId="41" fillId="0" borderId="20" xfId="192" applyNumberFormat="1" applyFont="1" applyFill="1" applyBorder="1" applyAlignment="1">
      <alignment vertical="center"/>
    </xf>
    <xf numFmtId="177" fontId="41" fillId="0" borderId="0" xfId="192" applyNumberFormat="1" applyFont="1" applyFill="1" applyBorder="1" applyAlignment="1">
      <alignment vertical="center"/>
    </xf>
    <xf numFmtId="177" fontId="41" fillId="0" borderId="21" xfId="192" applyNumberFormat="1" applyFont="1" applyFill="1" applyBorder="1" applyAlignment="1">
      <alignment vertical="center"/>
    </xf>
    <xf numFmtId="0" fontId="45" fillId="0" borderId="0" xfId="192" applyFont="1">
      <alignment vertical="center"/>
    </xf>
    <xf numFmtId="0" fontId="41" fillId="0" borderId="27" xfId="192" applyFont="1" applyFill="1" applyBorder="1" applyAlignment="1">
      <alignment vertical="center" wrapText="1"/>
    </xf>
    <xf numFmtId="0" fontId="41" fillId="0" borderId="45" xfId="0" applyFont="1" applyFill="1" applyBorder="1" applyAlignment="1">
      <alignment horizontal="center" vertical="center" shrinkToFit="1"/>
    </xf>
    <xf numFmtId="0" fontId="41" fillId="0" borderId="11" xfId="0" applyFont="1" applyFill="1" applyBorder="1" applyAlignment="1">
      <alignment horizontal="center" vertical="center" shrinkToFit="1"/>
    </xf>
    <xf numFmtId="0" fontId="41" fillId="0" borderId="46" xfId="0" applyFont="1" applyFill="1" applyBorder="1" applyAlignment="1">
      <alignment horizontal="center" vertical="center" shrinkToFit="1"/>
    </xf>
    <xf numFmtId="0" fontId="41" fillId="0" borderId="25" xfId="192" applyFont="1" applyFill="1" applyBorder="1" applyAlignment="1">
      <alignment horizontal="center" vertical="center" wrapText="1"/>
    </xf>
    <xf numFmtId="0" fontId="41" fillId="0" borderId="11" xfId="192" applyFont="1" applyFill="1" applyBorder="1" applyAlignment="1">
      <alignment horizontal="center" vertical="center"/>
    </xf>
    <xf numFmtId="0" fontId="41" fillId="0" borderId="11" xfId="192" applyFont="1" applyFill="1" applyBorder="1" applyAlignment="1">
      <alignment horizontal="center" vertical="center" wrapText="1"/>
    </xf>
    <xf numFmtId="0" fontId="41" fillId="0" borderId="26" xfId="192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horizontal="center" vertical="center" shrinkToFit="1"/>
    </xf>
    <xf numFmtId="0" fontId="41" fillId="25" borderId="11" xfId="0" applyFont="1" applyFill="1" applyBorder="1" applyAlignment="1">
      <alignment horizontal="center" vertical="center" shrinkToFit="1"/>
    </xf>
    <xf numFmtId="0" fontId="41" fillId="25" borderId="46" xfId="0" applyFont="1" applyFill="1" applyBorder="1" applyAlignment="1">
      <alignment horizontal="center" vertical="center" shrinkToFit="1"/>
    </xf>
    <xf numFmtId="0" fontId="41" fillId="0" borderId="0" xfId="192" applyFont="1" applyFill="1" applyBorder="1" applyAlignment="1">
      <alignment horizontal="center" vertical="center" wrapText="1"/>
    </xf>
    <xf numFmtId="0" fontId="41" fillId="0" borderId="0" xfId="192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 shrinkToFit="1"/>
    </xf>
    <xf numFmtId="0" fontId="41" fillId="25" borderId="26" xfId="0" applyFont="1" applyFill="1" applyBorder="1" applyAlignment="1">
      <alignment horizontal="center" vertical="center" shrinkToFit="1"/>
    </xf>
    <xf numFmtId="0" fontId="46" fillId="0" borderId="0" xfId="192" applyFont="1" applyAlignment="1">
      <alignment vertical="center"/>
    </xf>
    <xf numFmtId="0" fontId="40" fillId="0" borderId="45" xfId="0" applyFont="1" applyFill="1" applyBorder="1" applyAlignment="1">
      <alignment horizontal="center" vertical="top" wrapText="1"/>
    </xf>
    <xf numFmtId="0" fontId="41" fillId="0" borderId="11" xfId="0" applyNumberFormat="1" applyFont="1" applyFill="1" applyBorder="1" applyAlignment="1">
      <alignment horizontal="center" vertical="center" shrinkToFit="1"/>
    </xf>
    <xf numFmtId="0" fontId="41" fillId="0" borderId="46" xfId="0" applyNumberFormat="1" applyFont="1" applyFill="1" applyBorder="1" applyAlignment="1">
      <alignment horizontal="center" vertical="center" shrinkToFit="1"/>
    </xf>
    <xf numFmtId="0" fontId="41" fillId="0" borderId="11" xfId="192" applyFont="1" applyFill="1" applyBorder="1">
      <alignment vertical="center"/>
    </xf>
    <xf numFmtId="0" fontId="41" fillId="0" borderId="11" xfId="192" applyFont="1" applyFill="1" applyBorder="1" applyAlignment="1">
      <alignment horizontal="right" vertical="center"/>
    </xf>
    <xf numFmtId="178" fontId="41" fillId="0" borderId="11" xfId="192" applyNumberFormat="1" applyFont="1" applyFill="1" applyBorder="1" applyAlignment="1">
      <alignment horizontal="right" vertical="center"/>
    </xf>
    <xf numFmtId="0" fontId="41" fillId="0" borderId="0" xfId="192" applyFont="1" applyFill="1" applyBorder="1">
      <alignment vertical="center"/>
    </xf>
    <xf numFmtId="178" fontId="41" fillId="0" borderId="0" xfId="192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top" wrapText="1"/>
    </xf>
    <xf numFmtId="0" fontId="41" fillId="0" borderId="0" xfId="0" applyNumberFormat="1" applyFont="1" applyFill="1" applyBorder="1" applyAlignment="1">
      <alignment horizontal="center" vertical="center" shrinkToFit="1"/>
    </xf>
    <xf numFmtId="0" fontId="41" fillId="0" borderId="26" xfId="0" applyNumberFormat="1" applyFont="1" applyFill="1" applyBorder="1" applyAlignment="1">
      <alignment horizontal="center" vertical="center" shrinkToFit="1"/>
    </xf>
    <xf numFmtId="0" fontId="46" fillId="0" borderId="0" xfId="192" applyFont="1">
      <alignment vertical="center"/>
    </xf>
    <xf numFmtId="0" fontId="40" fillId="0" borderId="1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1" fillId="0" borderId="45" xfId="0" applyNumberFormat="1" applyFont="1" applyFill="1" applyBorder="1" applyAlignment="1">
      <alignment horizontal="center" vertical="center" shrinkToFit="1"/>
    </xf>
    <xf numFmtId="178" fontId="41" fillId="0" borderId="11" xfId="192" applyNumberFormat="1" applyFont="1" applyFill="1" applyBorder="1">
      <alignment vertical="center"/>
    </xf>
    <xf numFmtId="178" fontId="41" fillId="0" borderId="11" xfId="192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wrapText="1"/>
    </xf>
    <xf numFmtId="0" fontId="40" fillId="0" borderId="45" xfId="0" applyFont="1" applyFill="1" applyBorder="1" applyAlignment="1">
      <alignment horizontal="center" wrapText="1"/>
    </xf>
    <xf numFmtId="179" fontId="40" fillId="0" borderId="11" xfId="0" applyNumberFormat="1" applyFont="1" applyFill="1" applyBorder="1" applyAlignment="1">
      <alignment horizontal="center" vertical="top" wrapText="1"/>
    </xf>
    <xf numFmtId="0" fontId="46" fillId="0" borderId="11" xfId="192" applyFont="1" applyBorder="1">
      <alignment vertical="center"/>
    </xf>
    <xf numFmtId="0" fontId="46" fillId="0" borderId="26" xfId="192" applyFont="1" applyBorder="1" applyAlignment="1">
      <alignment horizontal="center" vertical="center"/>
    </xf>
    <xf numFmtId="0" fontId="46" fillId="0" borderId="45" xfId="192" applyFont="1" applyBorder="1">
      <alignment vertical="center"/>
    </xf>
    <xf numFmtId="0" fontId="40" fillId="25" borderId="46" xfId="0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center" vertical="center" wrapText="1"/>
    </xf>
    <xf numFmtId="0" fontId="47" fillId="25" borderId="45" xfId="0" applyFont="1" applyFill="1" applyBorder="1" applyAlignment="1">
      <alignment horizontal="center" wrapText="1"/>
    </xf>
    <xf numFmtId="0" fontId="40" fillId="25" borderId="11" xfId="0" applyFont="1" applyFill="1" applyBorder="1" applyAlignment="1">
      <alignment horizontal="center" vertical="top" wrapText="1"/>
    </xf>
    <xf numFmtId="0" fontId="40" fillId="25" borderId="11" xfId="0" applyFont="1" applyFill="1" applyBorder="1" applyAlignment="1">
      <alignment horizontal="center" vertical="center" wrapText="1"/>
    </xf>
    <xf numFmtId="0" fontId="40" fillId="25" borderId="26" xfId="0" applyFont="1" applyFill="1" applyBorder="1" applyAlignment="1">
      <alignment horizontal="center" vertical="center" wrapText="1"/>
    </xf>
    <xf numFmtId="0" fontId="40" fillId="0" borderId="26" xfId="0" applyFont="1" applyFill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6" fillId="0" borderId="0" xfId="192" applyFont="1" applyBorder="1">
      <alignment vertical="center"/>
    </xf>
    <xf numFmtId="0" fontId="40" fillId="0" borderId="46" xfId="0" applyFont="1" applyFill="1" applyBorder="1" applyAlignment="1">
      <alignment horizontal="center" vertical="top" wrapText="1"/>
    </xf>
    <xf numFmtId="0" fontId="40" fillId="25" borderId="46" xfId="0" applyFont="1" applyFill="1" applyBorder="1" applyAlignment="1">
      <alignment horizontal="center" vertical="top" wrapText="1"/>
    </xf>
    <xf numFmtId="0" fontId="41" fillId="25" borderId="0" xfId="0" applyFont="1" applyFill="1" applyBorder="1" applyAlignment="1">
      <alignment horizontal="center" vertical="top" wrapText="1"/>
    </xf>
    <xf numFmtId="0" fontId="40" fillId="25" borderId="26" xfId="0" applyFont="1" applyFill="1" applyBorder="1" applyAlignment="1">
      <alignment horizontal="center" vertical="top" wrapText="1"/>
    </xf>
    <xf numFmtId="0" fontId="40" fillId="25" borderId="45" xfId="0" applyFont="1" applyFill="1" applyBorder="1" applyAlignment="1">
      <alignment horizontal="center" vertical="top" wrapText="1"/>
    </xf>
    <xf numFmtId="0" fontId="41" fillId="0" borderId="26" xfId="192" applyFont="1" applyFill="1" applyBorder="1" applyAlignment="1">
      <alignment vertical="center"/>
    </xf>
    <xf numFmtId="0" fontId="40" fillId="24" borderId="11" xfId="0" applyFont="1" applyFill="1" applyBorder="1" applyAlignment="1">
      <alignment horizontal="center" vertical="top" wrapText="1"/>
    </xf>
    <xf numFmtId="0" fontId="41" fillId="24" borderId="0" xfId="0" applyFont="1" applyFill="1" applyBorder="1" applyAlignment="1">
      <alignment horizontal="center" vertical="top" wrapText="1"/>
    </xf>
    <xf numFmtId="0" fontId="41" fillId="24" borderId="0" xfId="0" applyFont="1" applyFill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45" xfId="0" applyFont="1" applyFill="1" applyBorder="1" applyAlignment="1">
      <alignment horizontal="center" vertical="top" wrapText="1"/>
    </xf>
    <xf numFmtId="0" fontId="40" fillId="24" borderId="26" xfId="0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center" wrapText="1"/>
    </xf>
    <xf numFmtId="0" fontId="40" fillId="25" borderId="45" xfId="0" applyFont="1" applyFill="1" applyBorder="1" applyAlignment="1">
      <alignment horizontal="center" wrapText="1"/>
    </xf>
    <xf numFmtId="179" fontId="41" fillId="25" borderId="0" xfId="0" applyNumberFormat="1" applyFont="1" applyFill="1" applyBorder="1" applyAlignment="1">
      <alignment horizontal="center" vertical="center" shrinkToFit="1"/>
    </xf>
    <xf numFmtId="185" fontId="40" fillId="24" borderId="11" xfId="0" applyNumberFormat="1" applyFont="1" applyFill="1" applyBorder="1" applyAlignment="1">
      <alignment horizontal="center" vertical="center" wrapText="1"/>
    </xf>
    <xf numFmtId="0" fontId="41" fillId="25" borderId="45" xfId="0" applyNumberFormat="1" applyFont="1" applyFill="1" applyBorder="1" applyAlignment="1">
      <alignment horizontal="center" vertical="center" shrinkToFit="1"/>
    </xf>
    <xf numFmtId="0" fontId="40" fillId="0" borderId="45" xfId="0" applyNumberFormat="1" applyFont="1" applyFill="1" applyBorder="1" applyAlignment="1">
      <alignment horizontal="center" vertical="center" shrinkToFit="1"/>
    </xf>
    <xf numFmtId="0" fontId="40" fillId="0" borderId="11" xfId="0" applyNumberFormat="1" applyFont="1" applyFill="1" applyBorder="1" applyAlignment="1">
      <alignment horizontal="center" vertical="center" shrinkToFit="1"/>
    </xf>
    <xf numFmtId="0" fontId="41" fillId="0" borderId="11" xfId="192" applyFont="1" applyFill="1" applyBorder="1" applyAlignment="1">
      <alignment vertical="center" wrapText="1"/>
    </xf>
    <xf numFmtId="0" fontId="40" fillId="24" borderId="45" xfId="0" applyNumberFormat="1" applyFont="1" applyFill="1" applyBorder="1" applyAlignment="1">
      <alignment horizontal="center" vertical="center" shrinkToFit="1"/>
    </xf>
    <xf numFmtId="0" fontId="40" fillId="24" borderId="11" xfId="0" applyNumberFormat="1" applyFont="1" applyFill="1" applyBorder="1" applyAlignment="1">
      <alignment horizontal="center" vertical="center" shrinkToFit="1"/>
    </xf>
    <xf numFmtId="0" fontId="40" fillId="24" borderId="46" xfId="0" applyFont="1" applyFill="1" applyBorder="1" applyAlignment="1">
      <alignment horizontal="center" vertical="center" wrapText="1"/>
    </xf>
    <xf numFmtId="0" fontId="41" fillId="24" borderId="0" xfId="0" applyNumberFormat="1" applyFont="1" applyFill="1" applyBorder="1" applyAlignment="1">
      <alignment horizontal="center" vertical="center" shrinkToFit="1"/>
    </xf>
    <xf numFmtId="0" fontId="41" fillId="0" borderId="26" xfId="192" applyFont="1" applyFill="1" applyBorder="1" applyAlignment="1">
      <alignment horizontal="center" vertical="center" wrapText="1"/>
    </xf>
    <xf numFmtId="0" fontId="41" fillId="25" borderId="0" xfId="0" applyNumberFormat="1" applyFont="1" applyFill="1" applyBorder="1" applyAlignment="1">
      <alignment horizontal="center" vertical="center" shrinkToFit="1"/>
    </xf>
    <xf numFmtId="0" fontId="40" fillId="25" borderId="45" xfId="0" applyNumberFormat="1" applyFont="1" applyFill="1" applyBorder="1" applyAlignment="1">
      <alignment horizontal="center" vertical="center" shrinkToFit="1"/>
    </xf>
    <xf numFmtId="0" fontId="40" fillId="25" borderId="11" xfId="0" applyNumberFormat="1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wrapText="1"/>
    </xf>
    <xf numFmtId="0" fontId="41" fillId="0" borderId="49" xfId="192" applyFont="1" applyFill="1" applyBorder="1">
      <alignment vertical="center"/>
    </xf>
    <xf numFmtId="178" fontId="41" fillId="0" borderId="11" xfId="192" applyNumberFormat="1" applyFont="1" applyFill="1" applyBorder="1" applyAlignment="1">
      <alignment vertical="center"/>
    </xf>
    <xf numFmtId="0" fontId="41" fillId="0" borderId="52" xfId="192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50" xfId="0" applyFont="1" applyFill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center" vertical="top" wrapText="1"/>
    </xf>
    <xf numFmtId="0" fontId="40" fillId="0" borderId="49" xfId="0" applyFont="1" applyFill="1" applyBorder="1" applyAlignment="1">
      <alignment horizontal="center" vertical="center" wrapText="1"/>
    </xf>
    <xf numFmtId="0" fontId="41" fillId="0" borderId="49" xfId="192" applyFont="1" applyFill="1" applyBorder="1" applyAlignment="1">
      <alignment horizontal="right" vertical="center"/>
    </xf>
    <xf numFmtId="178" fontId="41" fillId="0" borderId="49" xfId="192" applyNumberFormat="1" applyFont="1" applyFill="1" applyBorder="1" applyAlignment="1">
      <alignment horizontal="center" vertical="center"/>
    </xf>
    <xf numFmtId="0" fontId="40" fillId="25" borderId="47" xfId="0" applyFont="1" applyFill="1" applyBorder="1" applyAlignment="1">
      <alignment horizontal="center" vertical="top" wrapText="1"/>
    </xf>
    <xf numFmtId="0" fontId="40" fillId="25" borderId="49" xfId="0" applyFont="1" applyFill="1" applyBorder="1" applyAlignment="1">
      <alignment horizontal="center" vertical="top" wrapText="1"/>
    </xf>
    <xf numFmtId="0" fontId="40" fillId="25" borderId="49" xfId="0" applyFont="1" applyFill="1" applyBorder="1" applyAlignment="1">
      <alignment horizontal="center" vertical="center" wrapText="1"/>
    </xf>
    <xf numFmtId="0" fontId="40" fillId="25" borderId="50" xfId="0" applyFont="1" applyFill="1" applyBorder="1" applyAlignment="1">
      <alignment horizontal="center" vertical="center" wrapText="1"/>
    </xf>
    <xf numFmtId="0" fontId="41" fillId="0" borderId="46" xfId="192" applyFont="1" applyFill="1" applyBorder="1" applyAlignment="1">
      <alignment vertical="center"/>
    </xf>
    <xf numFmtId="0" fontId="41" fillId="0" borderId="25" xfId="192" applyFont="1" applyFill="1" applyBorder="1" applyAlignment="1">
      <alignment vertical="center"/>
    </xf>
    <xf numFmtId="0" fontId="41" fillId="0" borderId="11" xfId="192" applyNumberFormat="1" applyFont="1" applyFill="1" applyBorder="1" applyAlignment="1">
      <alignment horizontal="center" vertical="center"/>
    </xf>
    <xf numFmtId="0" fontId="41" fillId="0" borderId="0" xfId="192" applyFont="1" applyFill="1" applyBorder="1" applyAlignment="1">
      <alignment vertical="center"/>
    </xf>
    <xf numFmtId="0" fontId="41" fillId="0" borderId="0" xfId="192" applyNumberFormat="1" applyFont="1" applyFill="1" applyBorder="1" applyAlignment="1">
      <alignment horizontal="center" vertical="center"/>
    </xf>
    <xf numFmtId="0" fontId="41" fillId="0" borderId="35" xfId="192" applyFont="1" applyFill="1" applyBorder="1" applyAlignment="1">
      <alignment vertical="center"/>
    </xf>
    <xf numFmtId="0" fontId="40" fillId="0" borderId="36" xfId="0" applyFont="1" applyFill="1" applyBorder="1" applyAlignment="1">
      <alignment horizontal="center" vertical="top" wrapText="1"/>
    </xf>
    <xf numFmtId="0" fontId="40" fillId="0" borderId="33" xfId="0" applyFont="1" applyFill="1" applyBorder="1" applyAlignment="1">
      <alignment horizontal="center" vertical="top" wrapText="1"/>
    </xf>
    <xf numFmtId="0" fontId="40" fillId="0" borderId="35" xfId="0" applyFont="1" applyFill="1" applyBorder="1" applyAlignment="1">
      <alignment horizontal="center" vertical="top" wrapText="1"/>
    </xf>
    <xf numFmtId="0" fontId="41" fillId="0" borderId="32" xfId="192" applyFont="1" applyFill="1" applyBorder="1" applyAlignment="1">
      <alignment vertical="center"/>
    </xf>
    <xf numFmtId="0" fontId="41" fillId="0" borderId="33" xfId="192" applyNumberFormat="1" applyFont="1" applyFill="1" applyBorder="1" applyAlignment="1">
      <alignment horizontal="center" vertical="center"/>
    </xf>
    <xf numFmtId="0" fontId="41" fillId="0" borderId="33" xfId="192" applyFont="1" applyFill="1" applyBorder="1" applyAlignment="1">
      <alignment horizontal="right" vertical="center"/>
    </xf>
    <xf numFmtId="178" fontId="41" fillId="0" borderId="33" xfId="192" applyNumberFormat="1" applyFont="1" applyFill="1" applyBorder="1" applyAlignment="1">
      <alignment vertical="center"/>
    </xf>
    <xf numFmtId="0" fontId="41" fillId="0" borderId="34" xfId="192" applyFont="1" applyFill="1" applyBorder="1" applyAlignment="1">
      <alignment horizontal="center" vertical="center"/>
    </xf>
    <xf numFmtId="0" fontId="41" fillId="0" borderId="33" xfId="192" applyFont="1" applyFill="1" applyBorder="1">
      <alignment vertical="center"/>
    </xf>
    <xf numFmtId="178" fontId="41" fillId="0" borderId="33" xfId="192" applyNumberFormat="1" applyFont="1" applyFill="1" applyBorder="1" applyAlignment="1">
      <alignment horizontal="center" vertical="center"/>
    </xf>
    <xf numFmtId="0" fontId="40" fillId="25" borderId="36" xfId="0" applyFont="1" applyFill="1" applyBorder="1" applyAlignment="1">
      <alignment horizontal="center" vertical="top" wrapText="1"/>
    </xf>
    <xf numFmtId="0" fontId="40" fillId="25" borderId="33" xfId="0" applyFont="1" applyFill="1" applyBorder="1" applyAlignment="1">
      <alignment horizontal="center" vertical="top" wrapText="1"/>
    </xf>
    <xf numFmtId="0" fontId="40" fillId="25" borderId="35" xfId="0" applyFont="1" applyFill="1" applyBorder="1" applyAlignment="1">
      <alignment horizontal="center" vertical="top" wrapText="1"/>
    </xf>
    <xf numFmtId="0" fontId="40" fillId="25" borderId="17" xfId="0" applyFont="1" applyFill="1" applyBorder="1" applyAlignment="1">
      <alignment horizontal="center" vertical="top" wrapText="1"/>
    </xf>
    <xf numFmtId="0" fontId="40" fillId="25" borderId="37" xfId="0" applyFont="1" applyFill="1" applyBorder="1" applyAlignment="1">
      <alignment horizontal="center" vertical="top" wrapText="1"/>
    </xf>
    <xf numFmtId="0" fontId="40" fillId="25" borderId="15" xfId="0" applyNumberFormat="1" applyFont="1" applyFill="1" applyBorder="1" applyAlignment="1">
      <alignment horizontal="center" vertical="center" shrinkToFit="1"/>
    </xf>
    <xf numFmtId="0" fontId="40" fillId="25" borderId="12" xfId="0" applyFont="1" applyFill="1" applyBorder="1" applyAlignment="1">
      <alignment horizontal="center" vertical="top" wrapText="1"/>
    </xf>
    <xf numFmtId="0" fontId="40" fillId="25" borderId="12" xfId="0" applyFont="1" applyFill="1" applyBorder="1" applyAlignment="1">
      <alignment horizontal="center" vertical="center" wrapText="1"/>
    </xf>
    <xf numFmtId="0" fontId="40" fillId="25" borderId="13" xfId="0" applyFont="1" applyFill="1" applyBorder="1" applyAlignment="1">
      <alignment horizontal="center" vertical="center" wrapText="1"/>
    </xf>
    <xf numFmtId="182" fontId="41" fillId="0" borderId="12" xfId="192" applyNumberFormat="1" applyFont="1" applyBorder="1" applyAlignment="1">
      <alignment horizontal="center" vertical="center"/>
    </xf>
    <xf numFmtId="179" fontId="46" fillId="0" borderId="28" xfId="192" applyNumberFormat="1" applyFont="1" applyBorder="1" applyAlignment="1">
      <alignment horizontal="center" vertical="center"/>
    </xf>
    <xf numFmtId="0" fontId="41" fillId="25" borderId="15" xfId="0" applyNumberFormat="1" applyFont="1" applyFill="1" applyBorder="1" applyAlignment="1">
      <alignment horizontal="center" vertical="center" shrinkToFit="1"/>
    </xf>
    <xf numFmtId="0" fontId="41" fillId="25" borderId="12" xfId="0" applyFont="1" applyFill="1" applyBorder="1" applyAlignment="1">
      <alignment horizontal="center" vertical="top" wrapText="1"/>
    </xf>
    <xf numFmtId="0" fontId="41" fillId="25" borderId="12" xfId="0" applyFont="1" applyFill="1" applyBorder="1" applyAlignment="1">
      <alignment horizontal="center" vertical="center" wrapText="1"/>
    </xf>
    <xf numFmtId="0" fontId="41" fillId="25" borderId="13" xfId="0" applyFont="1" applyFill="1" applyBorder="1" applyAlignment="1">
      <alignment horizontal="center" vertical="center" wrapText="1"/>
    </xf>
    <xf numFmtId="182" fontId="41" fillId="0" borderId="23" xfId="192" applyNumberFormat="1" applyFont="1" applyBorder="1" applyAlignment="1">
      <alignment horizontal="center" vertical="center"/>
    </xf>
    <xf numFmtId="179" fontId="46" fillId="0" borderId="24" xfId="192" applyNumberFormat="1" applyFont="1" applyBorder="1" applyAlignment="1">
      <alignment horizontal="center" vertical="center"/>
    </xf>
    <xf numFmtId="0" fontId="41" fillId="0" borderId="0" xfId="192" applyFont="1" applyBorder="1" applyAlignment="1">
      <alignment horizontal="center" vertical="center"/>
    </xf>
    <xf numFmtId="179" fontId="41" fillId="0" borderId="0" xfId="192" applyNumberFormat="1" applyFont="1" applyBorder="1" applyAlignment="1">
      <alignment horizontal="center" vertical="center"/>
    </xf>
    <xf numFmtId="179" fontId="46" fillId="0" borderId="0" xfId="192" applyNumberFormat="1" applyFont="1" applyBorder="1" applyAlignment="1">
      <alignment horizontal="center" vertical="center"/>
    </xf>
    <xf numFmtId="0" fontId="40" fillId="25" borderId="19" xfId="0" applyNumberFormat="1" applyFont="1" applyFill="1" applyBorder="1" applyAlignment="1">
      <alignment horizontal="center" vertical="center" shrinkToFit="1"/>
    </xf>
    <xf numFmtId="0" fontId="40" fillId="25" borderId="23" xfId="0" applyFont="1" applyFill="1" applyBorder="1" applyAlignment="1">
      <alignment horizontal="center" vertical="top" wrapText="1"/>
    </xf>
    <xf numFmtId="0" fontId="40" fillId="25" borderId="23" xfId="0" applyFont="1" applyFill="1" applyBorder="1" applyAlignment="1">
      <alignment horizontal="center" vertical="center" wrapText="1"/>
    </xf>
    <xf numFmtId="0" fontId="40" fillId="25" borderId="24" xfId="0" applyFont="1" applyFill="1" applyBorder="1" applyAlignment="1">
      <alignment horizontal="center" vertical="center" wrapText="1"/>
    </xf>
    <xf numFmtId="0" fontId="40" fillId="0" borderId="46" xfId="0" applyNumberFormat="1" applyFont="1" applyFill="1" applyBorder="1" applyAlignment="1">
      <alignment horizontal="center" vertical="center" shrinkToFit="1"/>
    </xf>
    <xf numFmtId="0" fontId="41" fillId="0" borderId="25" xfId="192" applyFont="1" applyBorder="1">
      <alignment vertical="center"/>
    </xf>
    <xf numFmtId="0" fontId="41" fillId="0" borderId="11" xfId="192" applyFont="1" applyBorder="1" applyAlignment="1">
      <alignment horizontal="right" vertical="center"/>
    </xf>
    <xf numFmtId="182" fontId="41" fillId="0" borderId="11" xfId="192" applyNumberFormat="1" applyFont="1" applyBorder="1" applyAlignment="1">
      <alignment horizontal="center" vertical="center"/>
    </xf>
    <xf numFmtId="179" fontId="46" fillId="0" borderId="26" xfId="192" applyNumberFormat="1" applyFont="1" applyBorder="1" applyAlignment="1">
      <alignment horizontal="center" vertical="center"/>
    </xf>
    <xf numFmtId="0" fontId="41" fillId="0" borderId="0" xfId="192" applyFont="1" applyBorder="1">
      <alignment vertical="center"/>
    </xf>
    <xf numFmtId="0" fontId="40" fillId="0" borderId="26" xfId="0" applyNumberFormat="1" applyFont="1" applyFill="1" applyBorder="1" applyAlignment="1">
      <alignment horizontal="center" vertical="center" shrinkToFit="1"/>
    </xf>
    <xf numFmtId="0" fontId="41" fillId="0" borderId="0" xfId="192" applyFont="1">
      <alignment vertical="center"/>
    </xf>
    <xf numFmtId="0" fontId="48" fillId="25" borderId="45" xfId="0" applyFont="1" applyFill="1" applyBorder="1" applyAlignment="1">
      <alignment horizontal="center" vertical="top" wrapText="1"/>
    </xf>
    <xf numFmtId="0" fontId="48" fillId="25" borderId="11" xfId="0" applyFont="1" applyFill="1" applyBorder="1" applyAlignment="1">
      <alignment horizontal="center" vertical="top" wrapText="1"/>
    </xf>
    <xf numFmtId="0" fontId="48" fillId="25" borderId="46" xfId="0" applyFont="1" applyFill="1" applyBorder="1" applyAlignment="1">
      <alignment horizontal="center" vertical="top" wrapText="1"/>
    </xf>
    <xf numFmtId="0" fontId="49" fillId="25" borderId="45" xfId="0" applyFont="1" applyFill="1" applyBorder="1" applyAlignment="1">
      <alignment horizontal="center" vertical="top" wrapText="1"/>
    </xf>
    <xf numFmtId="0" fontId="49" fillId="25" borderId="11" xfId="0" applyFont="1" applyFill="1" applyBorder="1" applyAlignment="1">
      <alignment horizontal="center" vertical="top" wrapText="1"/>
    </xf>
    <xf numFmtId="0" fontId="49" fillId="25" borderId="46" xfId="0" applyFont="1" applyFill="1" applyBorder="1" applyAlignment="1">
      <alignment horizontal="center" vertical="top" wrapText="1"/>
    </xf>
    <xf numFmtId="0" fontId="48" fillId="0" borderId="45" xfId="0" applyNumberFormat="1" applyFont="1" applyFill="1" applyBorder="1" applyAlignment="1">
      <alignment horizontal="center" vertical="center" shrinkToFit="1"/>
    </xf>
    <xf numFmtId="0" fontId="48" fillId="0" borderId="11" xfId="0" applyNumberFormat="1" applyFont="1" applyFill="1" applyBorder="1" applyAlignment="1">
      <alignment horizontal="center" vertical="center" shrinkToFit="1"/>
    </xf>
    <xf numFmtId="0" fontId="48" fillId="0" borderId="46" xfId="0" applyNumberFormat="1" applyFont="1" applyFill="1" applyBorder="1" applyAlignment="1">
      <alignment horizontal="center" vertical="center" shrinkToFit="1"/>
    </xf>
    <xf numFmtId="0" fontId="49" fillId="0" borderId="45" xfId="0" applyNumberFormat="1" applyFont="1" applyFill="1" applyBorder="1" applyAlignment="1">
      <alignment horizontal="center" vertical="center" shrinkToFit="1"/>
    </xf>
    <xf numFmtId="0" fontId="49" fillId="0" borderId="11" xfId="0" applyNumberFormat="1" applyFont="1" applyFill="1" applyBorder="1" applyAlignment="1">
      <alignment horizontal="center" vertical="center" shrinkToFit="1"/>
    </xf>
    <xf numFmtId="0" fontId="49" fillId="0" borderId="46" xfId="0" applyNumberFormat="1" applyFont="1" applyFill="1" applyBorder="1" applyAlignment="1">
      <alignment horizontal="center" vertical="center" shrinkToFit="1"/>
    </xf>
    <xf numFmtId="0" fontId="50" fillId="0" borderId="0" xfId="192" applyFont="1">
      <alignment vertical="center"/>
    </xf>
    <xf numFmtId="181" fontId="41" fillId="0" borderId="36" xfId="0" applyNumberFormat="1" applyFont="1" applyFill="1" applyBorder="1" applyAlignment="1">
      <alignment horizontal="center" vertical="center" shrinkToFit="1"/>
    </xf>
    <xf numFmtId="181" fontId="41" fillId="0" borderId="33" xfId="0" applyNumberFormat="1" applyFont="1" applyFill="1" applyBorder="1" applyAlignment="1">
      <alignment horizontal="center" vertical="center" shrinkToFit="1"/>
    </xf>
    <xf numFmtId="181" fontId="41" fillId="0" borderId="35" xfId="0" applyNumberFormat="1" applyFont="1" applyFill="1" applyBorder="1" applyAlignment="1">
      <alignment horizontal="center" vertical="center" shrinkToFit="1"/>
    </xf>
    <xf numFmtId="181" fontId="41" fillId="0" borderId="33" xfId="192" applyNumberFormat="1" applyFont="1" applyBorder="1" applyAlignment="1">
      <alignment horizontal="right" vertical="center"/>
    </xf>
    <xf numFmtId="181" fontId="41" fillId="0" borderId="33" xfId="192" applyNumberFormat="1" applyFont="1" applyBorder="1" applyAlignment="1">
      <alignment horizontal="center" vertical="center"/>
    </xf>
    <xf numFmtId="179" fontId="51" fillId="0" borderId="34" xfId="192" applyNumberFormat="1" applyFont="1" applyFill="1" applyBorder="1" applyAlignment="1">
      <alignment horizontal="right" vertical="center"/>
    </xf>
    <xf numFmtId="0" fontId="41" fillId="0" borderId="33" xfId="192" applyNumberFormat="1" applyFont="1" applyBorder="1" applyAlignment="1">
      <alignment horizontal="center" vertical="center"/>
    </xf>
    <xf numFmtId="181" fontId="41" fillId="0" borderId="0" xfId="192" applyNumberFormat="1" applyFont="1" applyBorder="1" applyAlignment="1">
      <alignment horizontal="center" vertical="center"/>
    </xf>
    <xf numFmtId="0" fontId="41" fillId="0" borderId="0" xfId="192" applyNumberFormat="1" applyFont="1" applyBorder="1" applyAlignment="1">
      <alignment horizontal="center" vertical="center"/>
    </xf>
    <xf numFmtId="179" fontId="51" fillId="0" borderId="0" xfId="192" applyNumberFormat="1" applyFont="1" applyFill="1" applyBorder="1" applyAlignment="1">
      <alignment horizontal="right" vertical="center"/>
    </xf>
    <xf numFmtId="0" fontId="41" fillId="0" borderId="36" xfId="0" applyNumberFormat="1" applyFont="1" applyFill="1" applyBorder="1" applyAlignment="1">
      <alignment horizontal="center" vertical="center" shrinkToFit="1"/>
    </xf>
    <xf numFmtId="0" fontId="41" fillId="0" borderId="33" xfId="0" applyNumberFormat="1" applyFont="1" applyFill="1" applyBorder="1" applyAlignment="1">
      <alignment horizontal="center" vertical="center" shrinkToFit="1"/>
    </xf>
    <xf numFmtId="0" fontId="41" fillId="0" borderId="34" xfId="0" applyNumberFormat="1" applyFont="1" applyFill="1" applyBorder="1" applyAlignment="1">
      <alignment horizontal="center" vertical="center" shrinkToFit="1"/>
    </xf>
    <xf numFmtId="0" fontId="50" fillId="0" borderId="0" xfId="192" applyNumberFormat="1" applyFont="1">
      <alignment vertical="center"/>
    </xf>
    <xf numFmtId="0" fontId="41" fillId="0" borderId="38" xfId="192" applyFont="1" applyBorder="1" applyAlignment="1">
      <alignment horizontal="center" vertical="center"/>
    </xf>
    <xf numFmtId="180" fontId="41" fillId="0" borderId="41" xfId="0" applyNumberFormat="1" applyFont="1" applyFill="1" applyBorder="1" applyAlignment="1">
      <alignment horizontal="center" vertical="center"/>
    </xf>
    <xf numFmtId="180" fontId="41" fillId="0" borderId="42" xfId="0" applyNumberFormat="1" applyFont="1" applyFill="1" applyBorder="1" applyAlignment="1">
      <alignment horizontal="center" vertical="center"/>
    </xf>
    <xf numFmtId="180" fontId="41" fillId="0" borderId="39" xfId="0" applyNumberFormat="1" applyFont="1" applyFill="1" applyBorder="1" applyAlignment="1">
      <alignment horizontal="center" vertical="center"/>
    </xf>
    <xf numFmtId="0" fontId="45" fillId="0" borderId="39" xfId="192" applyFont="1" applyBorder="1" applyAlignment="1">
      <alignment horizontal="center" vertical="center" wrapText="1"/>
    </xf>
    <xf numFmtId="0" fontId="41" fillId="0" borderId="39" xfId="192" applyFont="1" applyBorder="1">
      <alignment vertical="center"/>
    </xf>
    <xf numFmtId="0" fontId="45" fillId="0" borderId="40" xfId="192" applyFont="1" applyBorder="1" applyAlignment="1">
      <alignment horizontal="center" vertical="center"/>
    </xf>
    <xf numFmtId="180" fontId="41" fillId="0" borderId="43" xfId="0" applyNumberFormat="1" applyFont="1" applyFill="1" applyBorder="1" applyAlignment="1">
      <alignment horizontal="center" vertical="center"/>
    </xf>
    <xf numFmtId="180" fontId="41" fillId="0" borderId="44" xfId="0" applyNumberFormat="1" applyFont="1" applyFill="1" applyBorder="1" applyAlignment="1">
      <alignment horizontal="center" vertical="center"/>
    </xf>
    <xf numFmtId="180" fontId="41" fillId="0" borderId="16" xfId="0" applyNumberFormat="1" applyFont="1" applyFill="1" applyBorder="1" applyAlignment="1">
      <alignment horizontal="center" vertical="center"/>
    </xf>
    <xf numFmtId="0" fontId="52" fillId="0" borderId="39" xfId="192" applyFont="1" applyBorder="1" applyAlignment="1">
      <alignment horizontal="center" vertical="center" wrapText="1"/>
    </xf>
    <xf numFmtId="0" fontId="45" fillId="0" borderId="39" xfId="192" applyFont="1" applyBorder="1">
      <alignment vertical="center"/>
    </xf>
    <xf numFmtId="179" fontId="45" fillId="0" borderId="39" xfId="192" applyNumberFormat="1" applyFont="1" applyBorder="1">
      <alignment vertical="center"/>
    </xf>
    <xf numFmtId="180" fontId="41" fillId="0" borderId="38" xfId="0" applyNumberFormat="1" applyFont="1" applyFill="1" applyBorder="1" applyAlignment="1">
      <alignment horizontal="center" vertical="center"/>
    </xf>
    <xf numFmtId="0" fontId="45" fillId="0" borderId="0" xfId="192" applyFont="1" applyBorder="1" applyAlignment="1">
      <alignment horizontal="center" vertical="center" wrapText="1"/>
    </xf>
    <xf numFmtId="0" fontId="45" fillId="0" borderId="0" xfId="192" applyFont="1" applyBorder="1">
      <alignment vertical="center"/>
    </xf>
    <xf numFmtId="178" fontId="45" fillId="0" borderId="0" xfId="192" applyNumberFormat="1" applyFont="1" applyBorder="1">
      <alignment vertical="center"/>
    </xf>
    <xf numFmtId="0" fontId="45" fillId="0" borderId="0" xfId="192" applyFont="1" applyBorder="1" applyAlignment="1">
      <alignment horizontal="center" vertical="center"/>
    </xf>
    <xf numFmtId="180" fontId="41" fillId="0" borderId="0" xfId="0" applyNumberFormat="1" applyFont="1" applyFill="1" applyBorder="1" applyAlignment="1">
      <alignment horizontal="center" vertical="center"/>
    </xf>
    <xf numFmtId="180" fontId="41" fillId="0" borderId="10" xfId="0" applyNumberFormat="1" applyFont="1" applyFill="1" applyBorder="1" applyAlignment="1">
      <alignment horizontal="center" vertical="center"/>
    </xf>
    <xf numFmtId="0" fontId="38" fillId="0" borderId="0" xfId="192" applyFont="1" applyBorder="1" applyAlignment="1">
      <alignment horizontal="left" vertical="center"/>
    </xf>
    <xf numFmtId="0" fontId="38" fillId="0" borderId="0" xfId="192" applyFont="1" applyBorder="1">
      <alignment vertical="center"/>
    </xf>
    <xf numFmtId="0" fontId="38" fillId="0" borderId="0" xfId="192" applyFont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192" applyFont="1" applyAlignment="1">
      <alignment horizontal="center" vertical="center"/>
    </xf>
    <xf numFmtId="0" fontId="38" fillId="0" borderId="0" xfId="192" applyFont="1" applyBorder="1" applyAlignment="1">
      <alignment vertical="center"/>
    </xf>
    <xf numFmtId="0" fontId="51" fillId="0" borderId="0" xfId="192" applyFont="1">
      <alignment vertical="center"/>
    </xf>
    <xf numFmtId="0" fontId="41" fillId="0" borderId="0" xfId="192" applyFont="1" applyFill="1" applyAlignment="1">
      <alignment horizontal="center" vertical="center"/>
    </xf>
    <xf numFmtId="0" fontId="41" fillId="0" borderId="0" xfId="192" applyFont="1" applyFill="1" applyAlignment="1">
      <alignment horizontal="right" vertical="center"/>
    </xf>
    <xf numFmtId="0" fontId="41" fillId="0" borderId="0" xfId="192" applyFont="1" applyFill="1" applyAlignment="1">
      <alignment vertical="center"/>
    </xf>
    <xf numFmtId="0" fontId="50" fillId="0" borderId="0" xfId="192" applyFont="1" applyAlignment="1">
      <alignment horizontal="center" vertical="center"/>
    </xf>
    <xf numFmtId="0" fontId="46" fillId="0" borderId="0" xfId="0" applyFont="1">
      <alignment vertical="center"/>
    </xf>
    <xf numFmtId="0" fontId="46" fillId="0" borderId="0" xfId="0" applyFont="1" applyFill="1" applyAlignment="1">
      <alignment horizontal="center" vertical="center"/>
    </xf>
    <xf numFmtId="0" fontId="50" fillId="0" borderId="0" xfId="192" applyFont="1" applyAlignment="1">
      <alignment horizontal="center" vertical="center" wrapText="1"/>
    </xf>
    <xf numFmtId="0" fontId="45" fillId="0" borderId="0" xfId="192" applyFont="1" applyFill="1" applyAlignment="1">
      <alignment horizontal="center" vertical="center"/>
    </xf>
    <xf numFmtId="179" fontId="45" fillId="0" borderId="0" xfId="192" applyNumberFormat="1" applyFont="1" applyFill="1">
      <alignment vertical="center"/>
    </xf>
    <xf numFmtId="0" fontId="45" fillId="0" borderId="0" xfId="192" applyFont="1" applyFill="1" applyAlignment="1">
      <alignment horizontal="right" vertical="center"/>
    </xf>
    <xf numFmtId="0" fontId="45" fillId="0" borderId="0" xfId="192" applyFont="1" applyFill="1" applyAlignment="1">
      <alignment vertical="center"/>
    </xf>
    <xf numFmtId="0" fontId="52" fillId="0" borderId="0" xfId="192" applyFont="1" applyAlignment="1">
      <alignment horizontal="center" vertical="center"/>
    </xf>
    <xf numFmtId="179" fontId="52" fillId="0" borderId="0" xfId="192" applyNumberFormat="1" applyFont="1">
      <alignment vertical="center"/>
    </xf>
    <xf numFmtId="0" fontId="51" fillId="0" borderId="0" xfId="192" applyFont="1" applyAlignment="1">
      <alignment horizontal="center" vertical="center"/>
    </xf>
    <xf numFmtId="0" fontId="45" fillId="0" borderId="0" xfId="192" applyFont="1" applyFill="1">
      <alignment vertical="center"/>
    </xf>
    <xf numFmtId="0" fontId="52" fillId="0" borderId="0" xfId="192" applyFont="1">
      <alignment vertical="center"/>
    </xf>
    <xf numFmtId="0" fontId="51" fillId="0" borderId="0" xfId="0" applyFont="1">
      <alignment vertical="center"/>
    </xf>
    <xf numFmtId="0" fontId="46" fillId="0" borderId="11" xfId="192" applyFont="1" applyBorder="1" applyAlignment="1">
      <alignment horizontal="center" vertical="center"/>
    </xf>
    <xf numFmtId="0" fontId="41" fillId="0" borderId="49" xfId="192" applyFont="1" applyFill="1" applyBorder="1" applyAlignment="1">
      <alignment horizontal="center" vertical="center"/>
    </xf>
    <xf numFmtId="0" fontId="41" fillId="0" borderId="25" xfId="192" applyFont="1" applyFill="1" applyBorder="1" applyAlignment="1">
      <alignment horizontal="center" vertical="center"/>
    </xf>
    <xf numFmtId="0" fontId="41" fillId="0" borderId="33" xfId="192" applyFont="1" applyFill="1" applyBorder="1" applyAlignment="1">
      <alignment horizontal="center" vertical="center"/>
    </xf>
    <xf numFmtId="0" fontId="41" fillId="0" borderId="32" xfId="192" applyFont="1" applyFill="1" applyBorder="1" applyAlignment="1">
      <alignment horizontal="center" vertical="center"/>
    </xf>
    <xf numFmtId="0" fontId="41" fillId="0" borderId="12" xfId="192" applyFont="1" applyBorder="1" applyAlignment="1">
      <alignment horizontal="center" vertical="center"/>
    </xf>
    <xf numFmtId="0" fontId="41" fillId="0" borderId="11" xfId="192" applyFont="1" applyBorder="1" applyAlignment="1">
      <alignment horizontal="center" vertical="center"/>
    </xf>
    <xf numFmtId="0" fontId="41" fillId="0" borderId="23" xfId="192" applyFont="1" applyBorder="1" applyAlignment="1">
      <alignment horizontal="center" vertical="center"/>
    </xf>
    <xf numFmtId="0" fontId="41" fillId="0" borderId="26" xfId="192" applyFont="1" applyFill="1" applyBorder="1">
      <alignment vertical="center"/>
    </xf>
    <xf numFmtId="0" fontId="41" fillId="0" borderId="45" xfId="0" applyFont="1" applyFill="1" applyBorder="1" applyAlignment="1">
      <alignment horizontal="center" vertical="top" wrapText="1"/>
    </xf>
    <xf numFmtId="0" fontId="41" fillId="0" borderId="0" xfId="192" applyFont="1" applyFill="1" applyBorder="1" applyAlignment="1">
      <alignment horizontal="right" vertical="center"/>
    </xf>
    <xf numFmtId="178" fontId="41" fillId="0" borderId="0" xfId="192" applyNumberFormat="1" applyFont="1" applyFill="1" applyBorder="1" applyAlignment="1">
      <alignment horizontal="right" vertical="center"/>
    </xf>
    <xf numFmtId="0" fontId="41" fillId="0" borderId="11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wrapText="1"/>
    </xf>
    <xf numFmtId="0" fontId="41" fillId="25" borderId="46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center" vertical="center" wrapText="1"/>
    </xf>
    <xf numFmtId="0" fontId="41" fillId="25" borderId="46" xfId="0" applyFont="1" applyFill="1" applyBorder="1" applyAlignment="1">
      <alignment horizontal="center" vertical="top" wrapText="1"/>
    </xf>
    <xf numFmtId="0" fontId="41" fillId="25" borderId="45" xfId="0" applyFont="1" applyFill="1" applyBorder="1" applyAlignment="1">
      <alignment horizontal="center" vertical="top" wrapText="1"/>
    </xf>
    <xf numFmtId="0" fontId="41" fillId="25" borderId="11" xfId="0" applyFont="1" applyFill="1" applyBorder="1" applyAlignment="1">
      <alignment horizontal="center" vertical="top" wrapText="1"/>
    </xf>
    <xf numFmtId="0" fontId="41" fillId="24" borderId="45" xfId="0" applyFont="1" applyFill="1" applyBorder="1" applyAlignment="1">
      <alignment horizontal="center" vertical="top" wrapText="1"/>
    </xf>
    <xf numFmtId="0" fontId="41" fillId="24" borderId="11" xfId="0" applyFont="1" applyFill="1" applyBorder="1" applyAlignment="1">
      <alignment horizontal="center" vertical="top" wrapText="1"/>
    </xf>
    <xf numFmtId="0" fontId="41" fillId="24" borderId="11" xfId="0" applyFont="1" applyFill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 vertical="center" wrapText="1"/>
    </xf>
    <xf numFmtId="0" fontId="41" fillId="25" borderId="45" xfId="0" applyFont="1" applyFill="1" applyBorder="1" applyAlignment="1">
      <alignment horizontal="center" wrapText="1"/>
    </xf>
    <xf numFmtId="179" fontId="41" fillId="25" borderId="45" xfId="0" applyNumberFormat="1" applyFont="1" applyFill="1" applyBorder="1" applyAlignment="1">
      <alignment horizontal="center" vertical="center" shrinkToFit="1"/>
    </xf>
    <xf numFmtId="0" fontId="46" fillId="0" borderId="26" xfId="192" applyFont="1" applyBorder="1">
      <alignment vertical="center"/>
    </xf>
    <xf numFmtId="0" fontId="41" fillId="24" borderId="45" xfId="0" applyNumberFormat="1" applyFont="1" applyFill="1" applyBorder="1" applyAlignment="1">
      <alignment horizontal="center" vertical="center" shrinkToFit="1"/>
    </xf>
    <xf numFmtId="0" fontId="41" fillId="24" borderId="11" xfId="0" applyNumberFormat="1" applyFont="1" applyFill="1" applyBorder="1" applyAlignment="1">
      <alignment horizontal="center" vertical="center" shrinkToFit="1"/>
    </xf>
    <xf numFmtId="0" fontId="41" fillId="24" borderId="46" xfId="0" applyFont="1" applyFill="1" applyBorder="1" applyAlignment="1">
      <alignment horizontal="center" vertical="center" wrapText="1"/>
    </xf>
    <xf numFmtId="0" fontId="41" fillId="25" borderId="11" xfId="0" applyNumberFormat="1" applyFont="1" applyFill="1" applyBorder="1" applyAlignment="1">
      <alignment horizontal="center" vertical="center" shrinkToFit="1"/>
    </xf>
    <xf numFmtId="179" fontId="41" fillId="0" borderId="11" xfId="192" applyNumberFormat="1" applyFont="1" applyFill="1" applyBorder="1" applyAlignment="1">
      <alignment horizontal="right" vertical="center"/>
    </xf>
    <xf numFmtId="178" fontId="41" fillId="0" borderId="49" xfId="192" applyNumberFormat="1" applyFont="1" applyFill="1" applyBorder="1" applyAlignment="1">
      <alignment horizontal="right" vertical="center"/>
    </xf>
    <xf numFmtId="0" fontId="41" fillId="25" borderId="47" xfId="0" applyFont="1" applyFill="1" applyBorder="1" applyAlignment="1">
      <alignment horizontal="center" vertical="top" wrapText="1"/>
    </xf>
    <xf numFmtId="0" fontId="41" fillId="25" borderId="49" xfId="0" applyFont="1" applyFill="1" applyBorder="1" applyAlignment="1">
      <alignment horizontal="center" vertical="top" wrapText="1"/>
    </xf>
    <xf numFmtId="0" fontId="41" fillId="25" borderId="49" xfId="0" applyFont="1" applyFill="1" applyBorder="1" applyAlignment="1">
      <alignment horizontal="center" vertical="center" wrapText="1"/>
    </xf>
    <xf numFmtId="0" fontId="41" fillId="25" borderId="50" xfId="0" applyFont="1" applyFill="1" applyBorder="1" applyAlignment="1">
      <alignment horizontal="center" vertical="center" wrapText="1"/>
    </xf>
    <xf numFmtId="178" fontId="41" fillId="0" borderId="33" xfId="192" applyNumberFormat="1" applyFont="1" applyFill="1" applyBorder="1">
      <alignment vertical="center"/>
    </xf>
    <xf numFmtId="0" fontId="41" fillId="25" borderId="36" xfId="0" applyFont="1" applyFill="1" applyBorder="1" applyAlignment="1">
      <alignment horizontal="center" vertical="top" wrapText="1"/>
    </xf>
    <xf numFmtId="0" fontId="41" fillId="25" borderId="33" xfId="0" applyFont="1" applyFill="1" applyBorder="1" applyAlignment="1">
      <alignment horizontal="center" vertical="top" wrapText="1"/>
    </xf>
    <xf numFmtId="0" fontId="41" fillId="25" borderId="35" xfId="0" applyFont="1" applyFill="1" applyBorder="1" applyAlignment="1">
      <alignment horizontal="center" vertical="top" wrapText="1"/>
    </xf>
    <xf numFmtId="178" fontId="41" fillId="0" borderId="12" xfId="192" applyNumberFormat="1" applyFont="1" applyBorder="1" applyAlignment="1">
      <alignment horizontal="right" vertical="center"/>
    </xf>
    <xf numFmtId="179" fontId="41" fillId="0" borderId="28" xfId="192" applyNumberFormat="1" applyFont="1" applyBorder="1" applyAlignment="1">
      <alignment horizontal="right" vertical="center"/>
    </xf>
    <xf numFmtId="182" fontId="41" fillId="0" borderId="12" xfId="192" applyNumberFormat="1" applyFont="1" applyBorder="1" applyAlignment="1">
      <alignment horizontal="right" vertical="center"/>
    </xf>
    <xf numFmtId="179" fontId="41" fillId="0" borderId="12" xfId="192" applyNumberFormat="1" applyFont="1" applyBorder="1" applyAlignment="1">
      <alignment horizontal="right" vertical="center"/>
    </xf>
    <xf numFmtId="0" fontId="41" fillId="0" borderId="0" xfId="192" applyFont="1" applyBorder="1" applyAlignment="1">
      <alignment horizontal="right" vertical="center"/>
    </xf>
    <xf numFmtId="179" fontId="41" fillId="0" borderId="0" xfId="192" applyNumberFormat="1" applyFont="1" applyBorder="1" applyAlignment="1">
      <alignment horizontal="right" vertical="center"/>
    </xf>
    <xf numFmtId="178" fontId="41" fillId="0" borderId="11" xfId="192" applyNumberFormat="1" applyFont="1" applyBorder="1" applyAlignment="1">
      <alignment horizontal="right" vertical="center"/>
    </xf>
    <xf numFmtId="179" fontId="41" fillId="0" borderId="26" xfId="192" applyNumberFormat="1" applyFont="1" applyBorder="1" applyAlignment="1">
      <alignment horizontal="right" vertical="center"/>
    </xf>
    <xf numFmtId="0" fontId="41" fillId="0" borderId="11" xfId="192" applyFont="1" applyBorder="1">
      <alignment vertical="center"/>
    </xf>
    <xf numFmtId="182" fontId="41" fillId="0" borderId="11" xfId="192" applyNumberFormat="1" applyFont="1" applyBorder="1" applyAlignment="1">
      <alignment horizontal="right" vertical="center"/>
    </xf>
    <xf numFmtId="179" fontId="41" fillId="0" borderId="11" xfId="192" applyNumberFormat="1" applyFont="1" applyBorder="1" applyAlignment="1">
      <alignment horizontal="right" vertical="center"/>
    </xf>
    <xf numFmtId="179" fontId="45" fillId="0" borderId="34" xfId="192" applyNumberFormat="1" applyFont="1" applyFill="1" applyBorder="1" applyAlignment="1">
      <alignment horizontal="right" vertical="center"/>
    </xf>
    <xf numFmtId="0" fontId="41" fillId="0" borderId="33" xfId="192" applyNumberFormat="1" applyFont="1" applyBorder="1" applyAlignment="1">
      <alignment horizontal="right" vertical="center"/>
    </xf>
    <xf numFmtId="181" fontId="41" fillId="0" borderId="0" xfId="192" applyNumberFormat="1" applyFont="1" applyBorder="1" applyAlignment="1">
      <alignment horizontal="right" vertical="center"/>
    </xf>
    <xf numFmtId="0" fontId="41" fillId="0" borderId="0" xfId="192" applyNumberFormat="1" applyFont="1" applyBorder="1" applyAlignment="1">
      <alignment horizontal="right" vertical="center"/>
    </xf>
    <xf numFmtId="179" fontId="45" fillId="0" borderId="0" xfId="192" applyNumberFormat="1" applyFont="1" applyFill="1" applyBorder="1" applyAlignment="1">
      <alignment horizontal="right" vertical="center"/>
    </xf>
    <xf numFmtId="0" fontId="45" fillId="0" borderId="39" xfId="192" applyFont="1" applyBorder="1" applyAlignment="1">
      <alignment horizontal="center" vertical="center"/>
    </xf>
    <xf numFmtId="180" fontId="41" fillId="0" borderId="40" xfId="0" applyNumberFormat="1" applyFont="1" applyFill="1" applyBorder="1" applyAlignment="1">
      <alignment horizontal="center" vertical="center"/>
    </xf>
    <xf numFmtId="178" fontId="45" fillId="0" borderId="39" xfId="192" applyNumberFormat="1" applyFont="1" applyBorder="1">
      <alignment vertical="center"/>
    </xf>
    <xf numFmtId="0" fontId="38" fillId="0" borderId="0" xfId="192" applyFont="1" applyBorder="1" applyAlignment="1">
      <alignment horizontal="center" vertical="center" wrapText="1"/>
    </xf>
    <xf numFmtId="0" fontId="41" fillId="0" borderId="37" xfId="192" applyFont="1" applyFill="1" applyBorder="1" applyAlignment="1">
      <alignment horizontal="center" vertical="center"/>
    </xf>
    <xf numFmtId="0" fontId="41" fillId="0" borderId="12" xfId="192" applyNumberFormat="1" applyFont="1" applyFill="1" applyBorder="1" applyAlignment="1">
      <alignment horizontal="center" vertical="center"/>
    </xf>
    <xf numFmtId="0" fontId="41" fillId="0" borderId="12" xfId="192" applyFont="1" applyFill="1" applyBorder="1" applyAlignment="1">
      <alignment horizontal="center" vertical="center"/>
    </xf>
    <xf numFmtId="178" fontId="41" fillId="0" borderId="12" xfId="192" applyNumberFormat="1" applyFont="1" applyFill="1" applyBorder="1" applyAlignment="1">
      <alignment horizontal="center" vertical="center"/>
    </xf>
    <xf numFmtId="0" fontId="46" fillId="0" borderId="45" xfId="192" applyFont="1" applyBorder="1" applyAlignment="1">
      <alignment horizontal="center" vertical="center"/>
    </xf>
    <xf numFmtId="0" fontId="53" fillId="0" borderId="11" xfId="192" applyFont="1" applyFill="1" applyBorder="1" applyAlignment="1">
      <alignment horizontal="center" vertical="center"/>
    </xf>
    <xf numFmtId="0" fontId="41" fillId="0" borderId="17" xfId="192" applyFont="1" applyFill="1" applyBorder="1" applyAlignment="1">
      <alignment horizontal="center" vertical="center"/>
    </xf>
    <xf numFmtId="178" fontId="41" fillId="0" borderId="17" xfId="192" applyNumberFormat="1" applyFont="1" applyFill="1" applyBorder="1" applyAlignment="1">
      <alignment horizontal="center" vertical="center"/>
    </xf>
    <xf numFmtId="178" fontId="41" fillId="0" borderId="12" xfId="192" applyNumberFormat="1" applyFont="1" applyBorder="1" applyAlignment="1">
      <alignment horizontal="center" vertical="center"/>
    </xf>
    <xf numFmtId="179" fontId="41" fillId="0" borderId="28" xfId="192" applyNumberFormat="1" applyFont="1" applyBorder="1" applyAlignment="1">
      <alignment horizontal="center" vertical="center"/>
    </xf>
    <xf numFmtId="179" fontId="41" fillId="0" borderId="12" xfId="192" applyNumberFormat="1" applyFont="1" applyBorder="1" applyAlignment="1">
      <alignment horizontal="center" vertical="center"/>
    </xf>
    <xf numFmtId="178" fontId="41" fillId="0" borderId="11" xfId="192" applyNumberFormat="1" applyFont="1" applyBorder="1" applyAlignment="1">
      <alignment horizontal="center" vertical="center"/>
    </xf>
    <xf numFmtId="179" fontId="41" fillId="0" borderId="26" xfId="192" applyNumberFormat="1" applyFont="1" applyBorder="1" applyAlignment="1">
      <alignment horizontal="center" vertical="center"/>
    </xf>
    <xf numFmtId="179" fontId="41" fillId="0" borderId="11" xfId="192" applyNumberFormat="1" applyFont="1" applyBorder="1" applyAlignment="1">
      <alignment horizontal="center" vertical="center"/>
    </xf>
    <xf numFmtId="179" fontId="45" fillId="0" borderId="34" xfId="192" applyNumberFormat="1" applyFont="1" applyFill="1" applyBorder="1" applyAlignment="1">
      <alignment horizontal="center" vertical="center"/>
    </xf>
    <xf numFmtId="0" fontId="40" fillId="25" borderId="47" xfId="0" applyFont="1" applyFill="1" applyBorder="1" applyAlignment="1">
      <alignment horizontal="center" wrapText="1"/>
    </xf>
    <xf numFmtId="0" fontId="46" fillId="0" borderId="49" xfId="192" applyFont="1" applyBorder="1" applyAlignment="1">
      <alignment horizontal="center" vertical="center"/>
    </xf>
    <xf numFmtId="0" fontId="41" fillId="25" borderId="56" xfId="0" applyFont="1" applyFill="1" applyBorder="1" applyAlignment="1">
      <alignment horizontal="center" vertical="top" wrapText="1"/>
    </xf>
    <xf numFmtId="0" fontId="41" fillId="25" borderId="56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38" fillId="0" borderId="0" xfId="192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41" fillId="0" borderId="45" xfId="192" applyFont="1" applyFill="1" applyBorder="1" applyAlignment="1">
      <alignment horizontal="center" vertical="center" wrapText="1"/>
    </xf>
    <xf numFmtId="0" fontId="40" fillId="0" borderId="26" xfId="0" applyFont="1" applyFill="1" applyBorder="1" applyAlignment="1">
      <alignment horizontal="center" vertical="top" wrapText="1"/>
    </xf>
    <xf numFmtId="0" fontId="40" fillId="0" borderId="25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top" wrapText="1"/>
    </xf>
    <xf numFmtId="0" fontId="40" fillId="0" borderId="34" xfId="0" applyFont="1" applyFill="1" applyBorder="1" applyAlignment="1">
      <alignment horizontal="center" vertical="top" wrapText="1"/>
    </xf>
    <xf numFmtId="0" fontId="40" fillId="0" borderId="56" xfId="0" applyFont="1" applyFill="1" applyBorder="1" applyAlignment="1">
      <alignment horizontal="center" vertical="center"/>
    </xf>
    <xf numFmtId="183" fontId="42" fillId="0" borderId="57" xfId="0" applyNumberFormat="1" applyFont="1" applyFill="1" applyBorder="1" applyAlignment="1">
      <alignment horizontal="center" vertical="center"/>
    </xf>
    <xf numFmtId="181" fontId="41" fillId="0" borderId="54" xfId="192" applyNumberFormat="1" applyFont="1" applyBorder="1" applyAlignment="1">
      <alignment horizontal="center" vertical="center" wrapText="1"/>
    </xf>
    <xf numFmtId="181" fontId="41" fillId="0" borderId="36" xfId="192" applyNumberFormat="1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27" xfId="192" applyFont="1" applyBorder="1" applyAlignment="1">
      <alignment horizontal="center" vertical="center"/>
    </xf>
    <xf numFmtId="0" fontId="41" fillId="0" borderId="45" xfId="192" applyFont="1" applyBorder="1" applyAlignment="1">
      <alignment horizontal="center" vertical="center"/>
    </xf>
    <xf numFmtId="0" fontId="39" fillId="0" borderId="48" xfId="192" applyFont="1" applyFill="1" applyBorder="1" applyAlignment="1">
      <alignment horizontal="center" vertical="center" textRotation="255" wrapText="1"/>
    </xf>
    <xf numFmtId="0" fontId="39" fillId="0" borderId="29" xfId="192" applyFont="1" applyFill="1" applyBorder="1" applyAlignment="1">
      <alignment horizontal="center" vertical="center" textRotation="255" wrapText="1"/>
    </xf>
    <xf numFmtId="0" fontId="39" fillId="0" borderId="47" xfId="192" applyFont="1" applyFill="1" applyBorder="1" applyAlignment="1">
      <alignment horizontal="center" vertical="center" textRotation="255" wrapText="1"/>
    </xf>
    <xf numFmtId="0" fontId="39" fillId="0" borderId="61" xfId="192" applyFont="1" applyFill="1" applyBorder="1" applyAlignment="1">
      <alignment horizontal="center" vertical="center" textRotation="255" wrapText="1"/>
    </xf>
    <xf numFmtId="0" fontId="41" fillId="0" borderId="22" xfId="192" applyFont="1" applyBorder="1" applyAlignment="1">
      <alignment horizontal="center" vertical="center"/>
    </xf>
    <xf numFmtId="0" fontId="41" fillId="0" borderId="19" xfId="192" applyFont="1" applyBorder="1" applyAlignment="1">
      <alignment horizontal="center" vertical="center"/>
    </xf>
    <xf numFmtId="0" fontId="39" fillId="0" borderId="30" xfId="192" applyFont="1" applyFill="1" applyBorder="1" applyAlignment="1">
      <alignment horizontal="center" vertical="center" textRotation="255" wrapText="1"/>
    </xf>
    <xf numFmtId="0" fontId="39" fillId="0" borderId="15" xfId="192" applyFont="1" applyFill="1" applyBorder="1" applyAlignment="1">
      <alignment horizontal="center" vertical="center" textRotation="255" wrapText="1"/>
    </xf>
    <xf numFmtId="14" fontId="41" fillId="0" borderId="22" xfId="192" applyNumberFormat="1" applyFont="1" applyFill="1" applyBorder="1" applyAlignment="1">
      <alignment horizontal="center" vertical="center"/>
    </xf>
    <xf numFmtId="14" fontId="41" fillId="0" borderId="19" xfId="192" applyNumberFormat="1" applyFont="1" applyFill="1" applyBorder="1" applyAlignment="1">
      <alignment horizontal="center" vertical="center"/>
    </xf>
    <xf numFmtId="177" fontId="41" fillId="0" borderId="18" xfId="192" applyNumberFormat="1" applyFont="1" applyFill="1" applyBorder="1" applyAlignment="1">
      <alignment horizontal="center" vertical="center"/>
    </xf>
    <xf numFmtId="177" fontId="41" fillId="0" borderId="20" xfId="192" applyNumberFormat="1" applyFont="1" applyFill="1" applyBorder="1" applyAlignment="1">
      <alignment horizontal="center" vertical="center"/>
    </xf>
    <xf numFmtId="177" fontId="41" fillId="0" borderId="21" xfId="192" applyNumberFormat="1" applyFont="1" applyFill="1" applyBorder="1" applyAlignment="1">
      <alignment horizontal="center" vertical="center"/>
    </xf>
    <xf numFmtId="14" fontId="41" fillId="0" borderId="20" xfId="192" applyNumberFormat="1" applyFont="1" applyFill="1" applyBorder="1" applyAlignment="1">
      <alignment horizontal="center" vertical="center"/>
    </xf>
    <xf numFmtId="0" fontId="39" fillId="0" borderId="48" xfId="192" applyFont="1" applyFill="1" applyBorder="1" applyAlignment="1">
      <alignment horizontal="center" vertical="center" textRotation="255" wrapText="1" shrinkToFit="1"/>
    </xf>
    <xf numFmtId="0" fontId="39" fillId="0" borderId="29" xfId="192" applyFont="1" applyFill="1" applyBorder="1" applyAlignment="1">
      <alignment horizontal="center" vertical="center" textRotation="255" wrapText="1" shrinkToFit="1"/>
    </xf>
    <xf numFmtId="0" fontId="39" fillId="0" borderId="30" xfId="192" applyFont="1" applyFill="1" applyBorder="1" applyAlignment="1">
      <alignment horizontal="center" vertical="center" textRotation="255" wrapText="1" shrinkToFit="1"/>
    </xf>
    <xf numFmtId="0" fontId="38" fillId="0" borderId="55" xfId="0" applyFont="1" applyFill="1" applyBorder="1" applyAlignment="1">
      <alignment horizontal="right" vertical="center"/>
    </xf>
    <xf numFmtId="177" fontId="41" fillId="0" borderId="0" xfId="192" applyNumberFormat="1" applyFont="1" applyFill="1" applyBorder="1" applyAlignment="1">
      <alignment horizontal="center" vertical="center"/>
    </xf>
    <xf numFmtId="0" fontId="41" fillId="0" borderId="51" xfId="192" applyFont="1" applyFill="1" applyBorder="1" applyAlignment="1">
      <alignment horizontal="center" vertical="center" textRotation="255" wrapText="1" shrinkToFit="1"/>
    </xf>
    <xf numFmtId="0" fontId="41" fillId="0" borderId="14" xfId="192" applyFont="1" applyFill="1" applyBorder="1" applyAlignment="1">
      <alignment horizontal="center" vertical="center" textRotation="255" wrapText="1" shrinkToFit="1"/>
    </xf>
    <xf numFmtId="0" fontId="41" fillId="0" borderId="31" xfId="192" applyFont="1" applyFill="1" applyBorder="1" applyAlignment="1">
      <alignment horizontal="center" vertical="center" textRotation="255" wrapText="1" shrinkToFit="1"/>
    </xf>
    <xf numFmtId="0" fontId="41" fillId="0" borderId="0" xfId="192" applyFont="1" applyFill="1" applyBorder="1" applyAlignment="1">
      <alignment horizontal="center" vertical="center" textRotation="255" wrapText="1" shrinkToFit="1"/>
    </xf>
    <xf numFmtId="14" fontId="41" fillId="0" borderId="0" xfId="192" applyNumberFormat="1" applyFont="1" applyFill="1" applyBorder="1" applyAlignment="1">
      <alignment horizontal="center" vertical="center"/>
    </xf>
    <xf numFmtId="0" fontId="41" fillId="0" borderId="0" xfId="192" applyFont="1" applyFill="1" applyBorder="1" applyAlignment="1">
      <alignment horizontal="center" vertical="center" textRotation="255" wrapText="1"/>
    </xf>
    <xf numFmtId="0" fontId="41" fillId="0" borderId="14" xfId="192" applyFont="1" applyBorder="1" applyAlignment="1">
      <alignment horizontal="center" vertical="center" textRotation="255"/>
    </xf>
    <xf numFmtId="0" fontId="41" fillId="0" borderId="53" xfId="192" applyFont="1" applyBorder="1" applyAlignment="1">
      <alignment horizontal="center" vertical="center" textRotation="255"/>
    </xf>
    <xf numFmtId="0" fontId="41" fillId="0" borderId="51" xfId="192" applyFont="1" applyFill="1" applyBorder="1" applyAlignment="1">
      <alignment horizontal="center" vertical="center" textRotation="255" wrapText="1"/>
    </xf>
    <xf numFmtId="0" fontId="41" fillId="0" borderId="14" xfId="192" applyFont="1" applyFill="1" applyBorder="1" applyAlignment="1">
      <alignment horizontal="center" vertical="center" textRotation="255" wrapText="1"/>
    </xf>
    <xf numFmtId="0" fontId="38" fillId="0" borderId="48" xfId="192" applyFont="1" applyFill="1" applyBorder="1" applyAlignment="1">
      <alignment horizontal="center" vertical="center" textRotation="255" wrapText="1"/>
    </xf>
    <xf numFmtId="0" fontId="38" fillId="0" borderId="29" xfId="192" applyFont="1" applyFill="1" applyBorder="1" applyAlignment="1">
      <alignment horizontal="center" vertical="center" textRotation="255" wrapText="1"/>
    </xf>
    <xf numFmtId="0" fontId="38" fillId="0" borderId="30" xfId="192" applyFont="1" applyFill="1" applyBorder="1" applyAlignment="1">
      <alignment horizontal="center" vertical="center" textRotation="255" wrapText="1"/>
    </xf>
    <xf numFmtId="0" fontId="41" fillId="0" borderId="31" xfId="192" applyFont="1" applyFill="1" applyBorder="1" applyAlignment="1">
      <alignment horizontal="center" vertical="center" textRotation="255" wrapText="1"/>
    </xf>
    <xf numFmtId="181" fontId="41" fillId="0" borderId="0" xfId="192" applyNumberFormat="1" applyFont="1" applyBorder="1" applyAlignment="1">
      <alignment horizontal="center" vertical="center" wrapText="1"/>
    </xf>
    <xf numFmtId="0" fontId="41" fillId="0" borderId="0" xfId="192" applyFont="1" applyBorder="1" applyAlignment="1">
      <alignment horizontal="center" vertical="center"/>
    </xf>
    <xf numFmtId="0" fontId="38" fillId="0" borderId="55" xfId="192" applyFont="1" applyBorder="1" applyAlignment="1">
      <alignment horizontal="center" vertical="center"/>
    </xf>
    <xf numFmtId="0" fontId="38" fillId="0" borderId="0" xfId="192" applyFont="1" applyBorder="1" applyAlignment="1">
      <alignment horizontal="center" vertical="center"/>
    </xf>
    <xf numFmtId="0" fontId="43" fillId="0" borderId="0" xfId="192" applyFont="1" applyFill="1" applyBorder="1" applyAlignment="1">
      <alignment horizontal="center" vertical="distributed"/>
    </xf>
    <xf numFmtId="0" fontId="41" fillId="0" borderId="10" xfId="192" applyFont="1" applyFill="1" applyBorder="1" applyAlignment="1">
      <alignment horizontal="center" vertical="center"/>
    </xf>
    <xf numFmtId="0" fontId="39" fillId="0" borderId="0" xfId="192" applyFont="1" applyFill="1" applyBorder="1" applyAlignment="1">
      <alignment horizontal="center" vertical="center" textRotation="255" shrinkToFit="1"/>
    </xf>
    <xf numFmtId="0" fontId="39" fillId="0" borderId="48" xfId="192" applyFont="1" applyFill="1" applyBorder="1" applyAlignment="1">
      <alignment horizontal="center" vertical="center" textRotation="255"/>
    </xf>
    <xf numFmtId="0" fontId="39" fillId="0" borderId="29" xfId="192" applyFont="1" applyFill="1" applyBorder="1" applyAlignment="1">
      <alignment horizontal="center" vertical="center" textRotation="255"/>
    </xf>
    <xf numFmtId="0" fontId="39" fillId="0" borderId="0" xfId="192" applyFont="1" applyFill="1" applyBorder="1" applyAlignment="1">
      <alignment horizontal="center" vertical="center" textRotation="255"/>
    </xf>
    <xf numFmtId="0" fontId="39" fillId="0" borderId="48" xfId="192" applyFont="1" applyFill="1" applyBorder="1" applyAlignment="1">
      <alignment horizontal="center" vertical="center" textRotation="255" shrinkToFit="1"/>
    </xf>
    <xf numFmtId="0" fontId="39" fillId="0" borderId="29" xfId="192" applyFont="1" applyFill="1" applyBorder="1" applyAlignment="1">
      <alignment horizontal="center" vertical="center" textRotation="255" shrinkToFit="1"/>
    </xf>
    <xf numFmtId="0" fontId="39" fillId="0" borderId="30" xfId="192" applyFont="1" applyFill="1" applyBorder="1" applyAlignment="1">
      <alignment horizontal="center" vertical="center" textRotation="255" shrinkToFit="1"/>
    </xf>
    <xf numFmtId="0" fontId="38" fillId="0" borderId="0" xfId="192" applyFont="1" applyFill="1" applyBorder="1" applyAlignment="1">
      <alignment horizontal="center" vertical="center" textRotation="255"/>
    </xf>
    <xf numFmtId="0" fontId="39" fillId="0" borderId="30" xfId="192" applyFont="1" applyFill="1" applyBorder="1" applyAlignment="1">
      <alignment horizontal="center" vertical="center" textRotation="255"/>
    </xf>
    <xf numFmtId="0" fontId="45" fillId="0" borderId="48" xfId="192" applyFont="1" applyFill="1" applyBorder="1" applyAlignment="1">
      <alignment horizontal="center" vertical="center" textRotation="255"/>
    </xf>
    <xf numFmtId="0" fontId="45" fillId="0" borderId="29" xfId="192" applyFont="1" applyFill="1" applyBorder="1" applyAlignment="1">
      <alignment horizontal="center" vertical="center" textRotation="255"/>
    </xf>
    <xf numFmtId="0" fontId="41" fillId="0" borderId="58" xfId="192" applyFont="1" applyFill="1" applyBorder="1" applyAlignment="1">
      <alignment horizontal="center" vertical="center" textRotation="255" wrapText="1"/>
    </xf>
    <xf numFmtId="0" fontId="41" fillId="0" borderId="59" xfId="192" applyFont="1" applyFill="1" applyBorder="1" applyAlignment="1">
      <alignment horizontal="center" vertical="center" textRotation="255" wrapText="1"/>
    </xf>
    <xf numFmtId="0" fontId="41" fillId="0" borderId="60" xfId="192" applyFont="1" applyFill="1" applyBorder="1" applyAlignment="1">
      <alignment horizontal="center" vertical="center" textRotation="255" wrapText="1"/>
    </xf>
  </cellXfs>
  <cellStyles count="461">
    <cellStyle name="20% - 輔色1 10" xfId="1"/>
    <cellStyle name="20% - 輔色1 11" xfId="2"/>
    <cellStyle name="20% - 輔色1 2" xfId="3"/>
    <cellStyle name="20% - 輔色1 3" xfId="4"/>
    <cellStyle name="20% - 輔色1 4" xfId="5"/>
    <cellStyle name="20% - 輔色1 5" xfId="6"/>
    <cellStyle name="20% - 輔色1 6" xfId="7"/>
    <cellStyle name="20% - 輔色1 7" xfId="8"/>
    <cellStyle name="20% - 輔色1 8" xfId="9"/>
    <cellStyle name="20% - 輔色1 9" xfId="10"/>
    <cellStyle name="20% - 輔色2 10" xfId="11"/>
    <cellStyle name="20% - 輔色2 11" xfId="12"/>
    <cellStyle name="20% - 輔色2 2" xfId="13"/>
    <cellStyle name="20% - 輔色2 3" xfId="14"/>
    <cellStyle name="20% - 輔色2 4" xfId="15"/>
    <cellStyle name="20% - 輔色2 5" xfId="16"/>
    <cellStyle name="20% - 輔色2 6" xfId="17"/>
    <cellStyle name="20% - 輔色2 7" xfId="18"/>
    <cellStyle name="20% - 輔色2 8" xfId="19"/>
    <cellStyle name="20% - 輔色2 9" xfId="20"/>
    <cellStyle name="20% - 輔色3 10" xfId="21"/>
    <cellStyle name="20% - 輔色3 11" xfId="22"/>
    <cellStyle name="20% - 輔色3 2" xfId="23"/>
    <cellStyle name="20% - 輔色3 3" xfId="24"/>
    <cellStyle name="20% - 輔色3 4" xfId="25"/>
    <cellStyle name="20% - 輔色3 5" xfId="26"/>
    <cellStyle name="20% - 輔色3 6" xfId="27"/>
    <cellStyle name="20% - 輔色3 7" xfId="28"/>
    <cellStyle name="20% - 輔色3 8" xfId="29"/>
    <cellStyle name="20% - 輔色3 9" xfId="30"/>
    <cellStyle name="20% - 輔色4 10" xfId="31"/>
    <cellStyle name="20% - 輔色4 11" xfId="32"/>
    <cellStyle name="20% - 輔色4 2" xfId="33"/>
    <cellStyle name="20% - 輔色4 3" xfId="34"/>
    <cellStyle name="20% - 輔色4 4" xfId="35"/>
    <cellStyle name="20% - 輔色4 5" xfId="36"/>
    <cellStyle name="20% - 輔色4 6" xfId="37"/>
    <cellStyle name="20% - 輔色4 7" xfId="38"/>
    <cellStyle name="20% - 輔色4 8" xfId="39"/>
    <cellStyle name="20% - 輔色4 9" xfId="40"/>
    <cellStyle name="20% - 輔色5 10" xfId="41"/>
    <cellStyle name="20% - 輔色5 11" xfId="42"/>
    <cellStyle name="20% - 輔色5 2" xfId="43"/>
    <cellStyle name="20% - 輔色5 3" xfId="44"/>
    <cellStyle name="20% - 輔色5 4" xfId="45"/>
    <cellStyle name="20% - 輔色5 5" xfId="46"/>
    <cellStyle name="20% - 輔色5 6" xfId="47"/>
    <cellStyle name="20% - 輔色5 7" xfId="48"/>
    <cellStyle name="20% - 輔色5 8" xfId="49"/>
    <cellStyle name="20% - 輔色5 9" xfId="50"/>
    <cellStyle name="20% - 輔色6 10" xfId="51"/>
    <cellStyle name="20% - 輔色6 11" xfId="52"/>
    <cellStyle name="20% - 輔色6 2" xfId="53"/>
    <cellStyle name="20% - 輔色6 3" xfId="54"/>
    <cellStyle name="20% - 輔色6 4" xfId="55"/>
    <cellStyle name="20% - 輔色6 5" xfId="56"/>
    <cellStyle name="20% - 輔色6 6" xfId="57"/>
    <cellStyle name="20% - 輔色6 7" xfId="58"/>
    <cellStyle name="20% - 輔色6 8" xfId="59"/>
    <cellStyle name="20% - 輔色6 9" xfId="60"/>
    <cellStyle name="40% - 輔色1 10" xfId="61"/>
    <cellStyle name="40% - 輔色1 11" xfId="62"/>
    <cellStyle name="40% - 輔色1 2" xfId="63"/>
    <cellStyle name="40% - 輔色1 3" xfId="64"/>
    <cellStyle name="40% - 輔色1 4" xfId="65"/>
    <cellStyle name="40% - 輔色1 5" xfId="66"/>
    <cellStyle name="40% - 輔色1 6" xfId="67"/>
    <cellStyle name="40% - 輔色1 7" xfId="68"/>
    <cellStyle name="40% - 輔色1 8" xfId="69"/>
    <cellStyle name="40% - 輔色1 9" xfId="70"/>
    <cellStyle name="40% - 輔色2 10" xfId="71"/>
    <cellStyle name="40% - 輔色2 11" xfId="72"/>
    <cellStyle name="40% - 輔色2 2" xfId="73"/>
    <cellStyle name="40% - 輔色2 3" xfId="74"/>
    <cellStyle name="40% - 輔色2 4" xfId="75"/>
    <cellStyle name="40% - 輔色2 5" xfId="76"/>
    <cellStyle name="40% - 輔色2 6" xfId="77"/>
    <cellStyle name="40% - 輔色2 7" xfId="78"/>
    <cellStyle name="40% - 輔色2 8" xfId="79"/>
    <cellStyle name="40% - 輔色2 9" xfId="80"/>
    <cellStyle name="40% - 輔色3 10" xfId="81"/>
    <cellStyle name="40% - 輔色3 11" xfId="82"/>
    <cellStyle name="40% - 輔色3 2" xfId="83"/>
    <cellStyle name="40% - 輔色3 3" xfId="84"/>
    <cellStyle name="40% - 輔色3 4" xfId="85"/>
    <cellStyle name="40% - 輔色3 5" xfId="86"/>
    <cellStyle name="40% - 輔色3 6" xfId="87"/>
    <cellStyle name="40% - 輔色3 7" xfId="88"/>
    <cellStyle name="40% - 輔色3 8" xfId="89"/>
    <cellStyle name="40% - 輔色3 9" xfId="90"/>
    <cellStyle name="40% - 輔色4 10" xfId="91"/>
    <cellStyle name="40% - 輔色4 11" xfId="92"/>
    <cellStyle name="40% - 輔色4 2" xfId="93"/>
    <cellStyle name="40% - 輔色4 3" xfId="94"/>
    <cellStyle name="40% - 輔色4 4" xfId="95"/>
    <cellStyle name="40% - 輔色4 5" xfId="96"/>
    <cellStyle name="40% - 輔色4 6" xfId="97"/>
    <cellStyle name="40% - 輔色4 7" xfId="98"/>
    <cellStyle name="40% - 輔色4 8" xfId="99"/>
    <cellStyle name="40% - 輔色4 9" xfId="100"/>
    <cellStyle name="40% - 輔色5 10" xfId="101"/>
    <cellStyle name="40% - 輔色5 11" xfId="102"/>
    <cellStyle name="40% - 輔色5 2" xfId="103"/>
    <cellStyle name="40% - 輔色5 3" xfId="104"/>
    <cellStyle name="40% - 輔色5 4" xfId="105"/>
    <cellStyle name="40% - 輔色5 5" xfId="106"/>
    <cellStyle name="40% - 輔色5 6" xfId="107"/>
    <cellStyle name="40% - 輔色5 7" xfId="108"/>
    <cellStyle name="40% - 輔色5 8" xfId="109"/>
    <cellStyle name="40% - 輔色5 9" xfId="110"/>
    <cellStyle name="40% - 輔色6 10" xfId="111"/>
    <cellStyle name="40% - 輔色6 11" xfId="112"/>
    <cellStyle name="40% - 輔色6 2" xfId="113"/>
    <cellStyle name="40% - 輔色6 3" xfId="114"/>
    <cellStyle name="40% - 輔色6 4" xfId="115"/>
    <cellStyle name="40% - 輔色6 5" xfId="116"/>
    <cellStyle name="40% - 輔色6 6" xfId="117"/>
    <cellStyle name="40% - 輔色6 7" xfId="118"/>
    <cellStyle name="40% - 輔色6 8" xfId="119"/>
    <cellStyle name="40% - 輔色6 9" xfId="120"/>
    <cellStyle name="60% - 輔色1 10" xfId="121"/>
    <cellStyle name="60% - 輔色1 11" xfId="122"/>
    <cellStyle name="60% - 輔色1 2" xfId="123"/>
    <cellStyle name="60% - 輔色1 3" xfId="124"/>
    <cellStyle name="60% - 輔色1 4" xfId="125"/>
    <cellStyle name="60% - 輔色1 5" xfId="126"/>
    <cellStyle name="60% - 輔色1 6" xfId="127"/>
    <cellStyle name="60% - 輔色1 7" xfId="128"/>
    <cellStyle name="60% - 輔色1 8" xfId="129"/>
    <cellStyle name="60% - 輔色1 9" xfId="130"/>
    <cellStyle name="60% - 輔色2 10" xfId="131"/>
    <cellStyle name="60% - 輔色2 11" xfId="132"/>
    <cellStyle name="60% - 輔色2 2" xfId="133"/>
    <cellStyle name="60% - 輔色2 3" xfId="134"/>
    <cellStyle name="60% - 輔色2 4" xfId="135"/>
    <cellStyle name="60% - 輔色2 5" xfId="136"/>
    <cellStyle name="60% - 輔色2 6" xfId="137"/>
    <cellStyle name="60% - 輔色2 7" xfId="138"/>
    <cellStyle name="60% - 輔色2 8" xfId="139"/>
    <cellStyle name="60% - 輔色2 9" xfId="140"/>
    <cellStyle name="60% - 輔色3 10" xfId="141"/>
    <cellStyle name="60% - 輔色3 11" xfId="142"/>
    <cellStyle name="60% - 輔色3 2" xfId="143"/>
    <cellStyle name="60% - 輔色3 3" xfId="144"/>
    <cellStyle name="60% - 輔色3 4" xfId="145"/>
    <cellStyle name="60% - 輔色3 5" xfId="146"/>
    <cellStyle name="60% - 輔色3 6" xfId="147"/>
    <cellStyle name="60% - 輔色3 7" xfId="148"/>
    <cellStyle name="60% - 輔色3 8" xfId="149"/>
    <cellStyle name="60% - 輔色3 9" xfId="150"/>
    <cellStyle name="60% - 輔色4 10" xfId="151"/>
    <cellStyle name="60% - 輔色4 11" xfId="152"/>
    <cellStyle name="60% - 輔色4 2" xfId="153"/>
    <cellStyle name="60% - 輔色4 3" xfId="154"/>
    <cellStyle name="60% - 輔色4 4" xfId="155"/>
    <cellStyle name="60% - 輔色4 5" xfId="156"/>
    <cellStyle name="60% - 輔色4 6" xfId="157"/>
    <cellStyle name="60% - 輔色4 7" xfId="158"/>
    <cellStyle name="60% - 輔色4 8" xfId="159"/>
    <cellStyle name="60% - 輔色4 9" xfId="160"/>
    <cellStyle name="60% - 輔色5 10" xfId="161"/>
    <cellStyle name="60% - 輔色5 11" xfId="162"/>
    <cellStyle name="60% - 輔色5 2" xfId="163"/>
    <cellStyle name="60% - 輔色5 3" xfId="164"/>
    <cellStyle name="60% - 輔色5 4" xfId="165"/>
    <cellStyle name="60% - 輔色5 5" xfId="166"/>
    <cellStyle name="60% - 輔色5 6" xfId="167"/>
    <cellStyle name="60% - 輔色5 7" xfId="168"/>
    <cellStyle name="60% - 輔色5 8" xfId="169"/>
    <cellStyle name="60% - 輔色5 9" xfId="170"/>
    <cellStyle name="60% - 輔色6 10" xfId="171"/>
    <cellStyle name="60% - 輔色6 11" xfId="172"/>
    <cellStyle name="60% - 輔色6 2" xfId="173"/>
    <cellStyle name="60% - 輔色6 3" xfId="174"/>
    <cellStyle name="60% - 輔色6 4" xfId="175"/>
    <cellStyle name="60% - 輔色6 5" xfId="176"/>
    <cellStyle name="60% - 輔色6 6" xfId="177"/>
    <cellStyle name="60% - 輔色6 7" xfId="178"/>
    <cellStyle name="60% - 輔色6 8" xfId="179"/>
    <cellStyle name="60% - 輔色6 9" xfId="180"/>
    <cellStyle name="Euro" xfId="181"/>
    <cellStyle name="Excel Built-in Normal" xfId="460"/>
    <cellStyle name="一般" xfId="0" builtinId="0"/>
    <cellStyle name="一般 10" xfId="182"/>
    <cellStyle name="一般 11" xfId="183"/>
    <cellStyle name="一般 15" xfId="184"/>
    <cellStyle name="一般 2" xfId="185"/>
    <cellStyle name="一般 2 10" xfId="186"/>
    <cellStyle name="一般 2 11" xfId="187"/>
    <cellStyle name="一般 2 12" xfId="188"/>
    <cellStyle name="一般 2 13" xfId="189"/>
    <cellStyle name="一般 2 14" xfId="190"/>
    <cellStyle name="一般 2 15" xfId="191"/>
    <cellStyle name="一般 2 2" xfId="192"/>
    <cellStyle name="一般 2 2 10" xfId="193"/>
    <cellStyle name="一般 2 2 11" xfId="194"/>
    <cellStyle name="一般 2 2 12" xfId="195"/>
    <cellStyle name="一般 2 2 2" xfId="196"/>
    <cellStyle name="一般 2 2 3" xfId="197"/>
    <cellStyle name="一般 2 2 4" xfId="198"/>
    <cellStyle name="一般 2 2 5" xfId="199"/>
    <cellStyle name="一般 2 2 6" xfId="200"/>
    <cellStyle name="一般 2 2 7" xfId="201"/>
    <cellStyle name="一般 2 2 8" xfId="202"/>
    <cellStyle name="一般 2 2 9" xfId="203"/>
    <cellStyle name="一般 2 2_100年9月菜量" xfId="204"/>
    <cellStyle name="一般 2 3" xfId="205"/>
    <cellStyle name="一般 2 4" xfId="206"/>
    <cellStyle name="一般 2 5" xfId="207"/>
    <cellStyle name="一般 2 6" xfId="208"/>
    <cellStyle name="一般 2 7" xfId="209"/>
    <cellStyle name="一般 2 8" xfId="210"/>
    <cellStyle name="一般 2 9" xfId="211"/>
    <cellStyle name="一般 3" xfId="212"/>
    <cellStyle name="一般 3 2" xfId="213"/>
    <cellStyle name="一般 3 3" xfId="214"/>
    <cellStyle name="一般 3 4" xfId="215"/>
    <cellStyle name="一般 3_101年2月菜量" xfId="216"/>
    <cellStyle name="一般 4" xfId="217"/>
    <cellStyle name="一般 5" xfId="218"/>
    <cellStyle name="一般 6" xfId="219"/>
    <cellStyle name="一般 7" xfId="220"/>
    <cellStyle name="一般 8" xfId="221"/>
    <cellStyle name="中等 10" xfId="222"/>
    <cellStyle name="中等 11" xfId="223"/>
    <cellStyle name="中等 2" xfId="224"/>
    <cellStyle name="中等 3" xfId="225"/>
    <cellStyle name="中等 4" xfId="226"/>
    <cellStyle name="中等 5" xfId="227"/>
    <cellStyle name="中等 6" xfId="228"/>
    <cellStyle name="中等 7" xfId="229"/>
    <cellStyle name="中等 8" xfId="230"/>
    <cellStyle name="中等 9" xfId="231"/>
    <cellStyle name="合計 10" xfId="232"/>
    <cellStyle name="合計 11" xfId="233"/>
    <cellStyle name="合計 2" xfId="234"/>
    <cellStyle name="合計 3" xfId="235"/>
    <cellStyle name="合計 4" xfId="236"/>
    <cellStyle name="合計 5" xfId="237"/>
    <cellStyle name="合計 6" xfId="238"/>
    <cellStyle name="合計 7" xfId="239"/>
    <cellStyle name="合計 8" xfId="240"/>
    <cellStyle name="合計 9" xfId="241"/>
    <cellStyle name="好 10" xfId="242"/>
    <cellStyle name="好 11" xfId="243"/>
    <cellStyle name="好 2" xfId="244"/>
    <cellStyle name="好 3" xfId="245"/>
    <cellStyle name="好 4" xfId="246"/>
    <cellStyle name="好 5" xfId="247"/>
    <cellStyle name="好 6" xfId="248"/>
    <cellStyle name="好 7" xfId="249"/>
    <cellStyle name="好 8" xfId="250"/>
    <cellStyle name="好 9" xfId="251"/>
    <cellStyle name="好_100年9月菜量" xfId="252"/>
    <cellStyle name="好_國小" xfId="253"/>
    <cellStyle name="好_國高" xfId="254"/>
    <cellStyle name="百分比 2" xfId="255"/>
    <cellStyle name="百分比 3" xfId="256"/>
    <cellStyle name="計算方式 10" xfId="257"/>
    <cellStyle name="計算方式 11" xfId="258"/>
    <cellStyle name="計算方式 2" xfId="259"/>
    <cellStyle name="計算方式 3" xfId="260"/>
    <cellStyle name="計算方式 4" xfId="261"/>
    <cellStyle name="計算方式 5" xfId="262"/>
    <cellStyle name="計算方式 6" xfId="263"/>
    <cellStyle name="計算方式 7" xfId="264"/>
    <cellStyle name="計算方式 8" xfId="265"/>
    <cellStyle name="計算方式 9" xfId="266"/>
    <cellStyle name="連結的儲存格 10" xfId="267"/>
    <cellStyle name="連結的儲存格 11" xfId="268"/>
    <cellStyle name="連結的儲存格 2" xfId="269"/>
    <cellStyle name="連結的儲存格 3" xfId="270"/>
    <cellStyle name="連結的儲存格 4" xfId="271"/>
    <cellStyle name="連結的儲存格 5" xfId="272"/>
    <cellStyle name="連結的儲存格 6" xfId="273"/>
    <cellStyle name="連結的儲存格 7" xfId="274"/>
    <cellStyle name="連結的儲存格 8" xfId="275"/>
    <cellStyle name="連結的儲存格 9" xfId="276"/>
    <cellStyle name="備註 10" xfId="277"/>
    <cellStyle name="備註 11" xfId="278"/>
    <cellStyle name="備註 2" xfId="279"/>
    <cellStyle name="備註 3" xfId="280"/>
    <cellStyle name="備註 4" xfId="281"/>
    <cellStyle name="備註 5" xfId="282"/>
    <cellStyle name="備註 6" xfId="283"/>
    <cellStyle name="備註 7" xfId="284"/>
    <cellStyle name="備註 8" xfId="285"/>
    <cellStyle name="備註 9" xfId="286"/>
    <cellStyle name="說明文字 10" xfId="287"/>
    <cellStyle name="說明文字 11" xfId="288"/>
    <cellStyle name="說明文字 2" xfId="289"/>
    <cellStyle name="說明文字 3" xfId="290"/>
    <cellStyle name="說明文字 4" xfId="291"/>
    <cellStyle name="說明文字 5" xfId="292"/>
    <cellStyle name="說明文字 6" xfId="293"/>
    <cellStyle name="說明文字 7" xfId="294"/>
    <cellStyle name="說明文字 8" xfId="295"/>
    <cellStyle name="說明文字 9" xfId="296"/>
    <cellStyle name="輔色1 10" xfId="297"/>
    <cellStyle name="輔色1 11" xfId="298"/>
    <cellStyle name="輔色1 2" xfId="299"/>
    <cellStyle name="輔色1 3" xfId="300"/>
    <cellStyle name="輔色1 4" xfId="301"/>
    <cellStyle name="輔色1 5" xfId="302"/>
    <cellStyle name="輔色1 6" xfId="303"/>
    <cellStyle name="輔色1 7" xfId="304"/>
    <cellStyle name="輔色1 8" xfId="305"/>
    <cellStyle name="輔色1 9" xfId="306"/>
    <cellStyle name="輔色2 10" xfId="307"/>
    <cellStyle name="輔色2 11" xfId="308"/>
    <cellStyle name="輔色2 2" xfId="309"/>
    <cellStyle name="輔色2 3" xfId="310"/>
    <cellStyle name="輔色2 4" xfId="311"/>
    <cellStyle name="輔色2 5" xfId="312"/>
    <cellStyle name="輔色2 6" xfId="313"/>
    <cellStyle name="輔色2 7" xfId="314"/>
    <cellStyle name="輔色2 8" xfId="315"/>
    <cellStyle name="輔色2 9" xfId="316"/>
    <cellStyle name="輔色3 10" xfId="317"/>
    <cellStyle name="輔色3 11" xfId="318"/>
    <cellStyle name="輔色3 2" xfId="319"/>
    <cellStyle name="輔色3 3" xfId="320"/>
    <cellStyle name="輔色3 4" xfId="321"/>
    <cellStyle name="輔色3 5" xfId="322"/>
    <cellStyle name="輔色3 6" xfId="323"/>
    <cellStyle name="輔色3 7" xfId="324"/>
    <cellStyle name="輔色3 8" xfId="325"/>
    <cellStyle name="輔色3 9" xfId="326"/>
    <cellStyle name="輔色4 10" xfId="327"/>
    <cellStyle name="輔色4 11" xfId="328"/>
    <cellStyle name="輔色4 2" xfId="329"/>
    <cellStyle name="輔色4 3" xfId="330"/>
    <cellStyle name="輔色4 4" xfId="331"/>
    <cellStyle name="輔色4 5" xfId="332"/>
    <cellStyle name="輔色4 6" xfId="333"/>
    <cellStyle name="輔色4 7" xfId="334"/>
    <cellStyle name="輔色4 8" xfId="335"/>
    <cellStyle name="輔色4 9" xfId="336"/>
    <cellStyle name="輔色5 10" xfId="337"/>
    <cellStyle name="輔色5 11" xfId="338"/>
    <cellStyle name="輔色5 2" xfId="339"/>
    <cellStyle name="輔色5 3" xfId="340"/>
    <cellStyle name="輔色5 4" xfId="341"/>
    <cellStyle name="輔色5 5" xfId="342"/>
    <cellStyle name="輔色5 6" xfId="343"/>
    <cellStyle name="輔色5 7" xfId="344"/>
    <cellStyle name="輔色5 8" xfId="345"/>
    <cellStyle name="輔色5 9" xfId="346"/>
    <cellStyle name="輔色6 10" xfId="347"/>
    <cellStyle name="輔色6 11" xfId="348"/>
    <cellStyle name="輔色6 2" xfId="349"/>
    <cellStyle name="輔色6 3" xfId="350"/>
    <cellStyle name="輔色6 4" xfId="351"/>
    <cellStyle name="輔色6 5" xfId="352"/>
    <cellStyle name="輔色6 6" xfId="353"/>
    <cellStyle name="輔色6 7" xfId="354"/>
    <cellStyle name="輔色6 8" xfId="355"/>
    <cellStyle name="輔色6 9" xfId="356"/>
    <cellStyle name="標題 1 10" xfId="357"/>
    <cellStyle name="標題 1 11" xfId="358"/>
    <cellStyle name="標題 1 2" xfId="359"/>
    <cellStyle name="標題 1 3" xfId="360"/>
    <cellStyle name="標題 1 4" xfId="361"/>
    <cellStyle name="標題 1 5" xfId="362"/>
    <cellStyle name="標題 1 6" xfId="363"/>
    <cellStyle name="標題 1 7" xfId="364"/>
    <cellStyle name="標題 1 8" xfId="365"/>
    <cellStyle name="標題 1 9" xfId="366"/>
    <cellStyle name="標題 10" xfId="367"/>
    <cellStyle name="標題 11" xfId="368"/>
    <cellStyle name="標題 12" xfId="369"/>
    <cellStyle name="標題 13" xfId="370"/>
    <cellStyle name="標題 14" xfId="371"/>
    <cellStyle name="標題 2 10" xfId="372"/>
    <cellStyle name="標題 2 11" xfId="373"/>
    <cellStyle name="標題 2 2" xfId="374"/>
    <cellStyle name="標題 2 3" xfId="375"/>
    <cellStyle name="標題 2 4" xfId="376"/>
    <cellStyle name="標題 2 5" xfId="377"/>
    <cellStyle name="標題 2 6" xfId="378"/>
    <cellStyle name="標題 2 7" xfId="379"/>
    <cellStyle name="標題 2 8" xfId="380"/>
    <cellStyle name="標題 2 9" xfId="381"/>
    <cellStyle name="標題 3 10" xfId="382"/>
    <cellStyle name="標題 3 11" xfId="383"/>
    <cellStyle name="標題 3 2" xfId="384"/>
    <cellStyle name="標題 3 3" xfId="385"/>
    <cellStyle name="標題 3 4" xfId="386"/>
    <cellStyle name="標題 3 5" xfId="387"/>
    <cellStyle name="標題 3 6" xfId="388"/>
    <cellStyle name="標題 3 7" xfId="389"/>
    <cellStyle name="標題 3 8" xfId="390"/>
    <cellStyle name="標題 3 9" xfId="391"/>
    <cellStyle name="標題 4 10" xfId="392"/>
    <cellStyle name="標題 4 11" xfId="393"/>
    <cellStyle name="標題 4 2" xfId="394"/>
    <cellStyle name="標題 4 3" xfId="395"/>
    <cellStyle name="標題 4 4" xfId="396"/>
    <cellStyle name="標題 4 5" xfId="397"/>
    <cellStyle name="標題 4 6" xfId="398"/>
    <cellStyle name="標題 4 7" xfId="399"/>
    <cellStyle name="標題 4 8" xfId="400"/>
    <cellStyle name="標題 4 9" xfId="401"/>
    <cellStyle name="標題 5" xfId="402"/>
    <cellStyle name="標題 6" xfId="403"/>
    <cellStyle name="標題 7" xfId="404"/>
    <cellStyle name="標題 8" xfId="405"/>
    <cellStyle name="標題 9" xfId="406"/>
    <cellStyle name="輸入 10" xfId="407"/>
    <cellStyle name="輸入 11" xfId="408"/>
    <cellStyle name="輸入 2" xfId="409"/>
    <cellStyle name="輸入 3" xfId="410"/>
    <cellStyle name="輸入 4" xfId="411"/>
    <cellStyle name="輸入 5" xfId="412"/>
    <cellStyle name="輸入 6" xfId="413"/>
    <cellStyle name="輸入 7" xfId="414"/>
    <cellStyle name="輸入 8" xfId="415"/>
    <cellStyle name="輸入 9" xfId="416"/>
    <cellStyle name="輸出 10" xfId="417"/>
    <cellStyle name="輸出 11" xfId="418"/>
    <cellStyle name="輸出 2" xfId="419"/>
    <cellStyle name="輸出 3" xfId="420"/>
    <cellStyle name="輸出 4" xfId="421"/>
    <cellStyle name="輸出 5" xfId="422"/>
    <cellStyle name="輸出 6" xfId="423"/>
    <cellStyle name="輸出 7" xfId="424"/>
    <cellStyle name="輸出 8" xfId="425"/>
    <cellStyle name="輸出 9" xfId="426"/>
    <cellStyle name="檢查儲存格 10" xfId="427"/>
    <cellStyle name="檢查儲存格 11" xfId="428"/>
    <cellStyle name="檢查儲存格 2" xfId="429"/>
    <cellStyle name="檢查儲存格 3" xfId="430"/>
    <cellStyle name="檢查儲存格 4" xfId="431"/>
    <cellStyle name="檢查儲存格 5" xfId="432"/>
    <cellStyle name="檢查儲存格 6" xfId="433"/>
    <cellStyle name="檢查儲存格 7" xfId="434"/>
    <cellStyle name="檢查儲存格 8" xfId="435"/>
    <cellStyle name="檢查儲存格 9" xfId="436"/>
    <cellStyle name="壞 10" xfId="437"/>
    <cellStyle name="壞 11" xfId="438"/>
    <cellStyle name="壞 2" xfId="439"/>
    <cellStyle name="壞 3" xfId="440"/>
    <cellStyle name="壞 4" xfId="441"/>
    <cellStyle name="壞 5" xfId="442"/>
    <cellStyle name="壞 6" xfId="443"/>
    <cellStyle name="壞 7" xfId="444"/>
    <cellStyle name="壞 8" xfId="445"/>
    <cellStyle name="壞 9" xfId="446"/>
    <cellStyle name="壞_100年9月菜量" xfId="447"/>
    <cellStyle name="壞_國小" xfId="448"/>
    <cellStyle name="壞_國高" xfId="449"/>
    <cellStyle name="警告文字 10" xfId="450"/>
    <cellStyle name="警告文字 11" xfId="451"/>
    <cellStyle name="警告文字 2" xfId="452"/>
    <cellStyle name="警告文字 3" xfId="453"/>
    <cellStyle name="警告文字 4" xfId="454"/>
    <cellStyle name="警告文字 5" xfId="455"/>
    <cellStyle name="警告文字 6" xfId="456"/>
    <cellStyle name="警告文字 7" xfId="457"/>
    <cellStyle name="警告文字 8" xfId="458"/>
    <cellStyle name="警告文字 9" xfId="4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name/Downloads/&#33756;&#21934;/&#33756;&#21934;&#32317;&#34920;/&#20061;&#22914;&#22283;&#20013;/&#20061;&#22914;&#22283;&#20013;111&#24180;9&#26376;&#20221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九如月菜單"/>
      <sheetName val="第一週"/>
      <sheetName val="第二週"/>
      <sheetName val="第三週"/>
      <sheetName val="第四週"/>
      <sheetName val="第五週"/>
    </sheetNames>
    <sheetDataSet>
      <sheetData sheetId="0">
        <row r="3">
          <cell r="C3" t="str">
            <v>白米飯</v>
          </cell>
          <cell r="D3" t="str">
            <v>黑胡椒豬柳</v>
          </cell>
          <cell r="E3" t="str">
            <v>醬爆豆干</v>
          </cell>
          <cell r="F3" t="str">
            <v>炒小白菜</v>
          </cell>
          <cell r="G3" t="str">
            <v>薑絲黃瓜</v>
          </cell>
        </row>
        <row r="4">
          <cell r="C4" t="str">
            <v>油飯</v>
          </cell>
          <cell r="E4" t="str">
            <v>鹽 酥 雞</v>
          </cell>
          <cell r="F4" t="str">
            <v>炒空心菜</v>
          </cell>
          <cell r="G4" t="str">
            <v>味噌蘿蔔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topLeftCell="A7" zoomScale="60" zoomScaleNormal="85" workbookViewId="0">
      <selection activeCell="M19" sqref="M19"/>
    </sheetView>
  </sheetViews>
  <sheetFormatPr defaultColWidth="8.75" defaultRowHeight="21"/>
  <cols>
    <col min="1" max="1" width="15.625" style="78" customWidth="1"/>
    <col min="2" max="2" width="15.625" style="77" customWidth="1"/>
    <col min="3" max="5" width="25.625" style="47" customWidth="1"/>
    <col min="6" max="6" width="22.875" style="47" customWidth="1"/>
    <col min="7" max="7" width="25.625" style="47" customWidth="1"/>
    <col min="8" max="8" width="16.75" style="42" customWidth="1"/>
    <col min="9" max="16384" width="8.75" style="47"/>
  </cols>
  <sheetData>
    <row r="1" spans="1:8" s="43" customFormat="1" ht="46.5" customHeight="1">
      <c r="A1" s="401" t="s">
        <v>278</v>
      </c>
      <c r="B1" s="401"/>
      <c r="C1" s="401"/>
      <c r="D1" s="401"/>
      <c r="E1" s="79" t="s">
        <v>112</v>
      </c>
      <c r="F1" s="79" t="s">
        <v>71</v>
      </c>
      <c r="G1" s="79" t="s">
        <v>338</v>
      </c>
      <c r="H1" s="40"/>
    </row>
    <row r="2" spans="1:8">
      <c r="A2" s="44" t="s">
        <v>9</v>
      </c>
      <c r="B2" s="45" t="s">
        <v>10</v>
      </c>
      <c r="C2" s="46" t="s">
        <v>0</v>
      </c>
      <c r="D2" s="46" t="s">
        <v>4</v>
      </c>
      <c r="E2" s="46" t="s">
        <v>15</v>
      </c>
      <c r="F2" s="46" t="s">
        <v>17</v>
      </c>
      <c r="G2" s="46" t="s">
        <v>11</v>
      </c>
      <c r="H2" s="41" t="s">
        <v>12</v>
      </c>
    </row>
    <row r="3" spans="1:8" ht="30" customHeight="1">
      <c r="A3" s="48">
        <v>44803</v>
      </c>
      <c r="B3" s="49">
        <f t="shared" ref="B3:B4" si="0">A3</f>
        <v>44803</v>
      </c>
      <c r="C3" s="50" t="s">
        <v>292</v>
      </c>
      <c r="D3" s="50" t="s">
        <v>293</v>
      </c>
      <c r="E3" s="50" t="s">
        <v>294</v>
      </c>
      <c r="F3" s="50" t="s">
        <v>295</v>
      </c>
      <c r="G3" s="50" t="s">
        <v>296</v>
      </c>
      <c r="H3" s="41" t="s">
        <v>297</v>
      </c>
    </row>
    <row r="4" spans="1:8" ht="30" customHeight="1">
      <c r="A4" s="48">
        <v>44804</v>
      </c>
      <c r="B4" s="49">
        <f t="shared" si="0"/>
        <v>44804</v>
      </c>
      <c r="C4" s="50" t="s">
        <v>298</v>
      </c>
      <c r="D4" s="60" t="s">
        <v>299</v>
      </c>
      <c r="E4" s="50" t="s">
        <v>300</v>
      </c>
      <c r="F4" s="50" t="s">
        <v>301</v>
      </c>
      <c r="G4" s="50" t="s">
        <v>302</v>
      </c>
      <c r="H4" s="41"/>
    </row>
    <row r="5" spans="1:8" ht="30" customHeight="1">
      <c r="A5" s="48">
        <v>44805</v>
      </c>
      <c r="B5" s="49">
        <f>A5</f>
        <v>44805</v>
      </c>
      <c r="C5" s="50" t="s">
        <v>76</v>
      </c>
      <c r="D5" s="50" t="s">
        <v>113</v>
      </c>
      <c r="E5" s="50" t="s">
        <v>114</v>
      </c>
      <c r="F5" s="50" t="s">
        <v>189</v>
      </c>
      <c r="G5" s="50" t="s">
        <v>286</v>
      </c>
      <c r="H5" s="50" t="s">
        <v>7</v>
      </c>
    </row>
    <row r="6" spans="1:8" ht="30" customHeight="1" thickBot="1">
      <c r="A6" s="51">
        <f t="shared" ref="A6" si="1">A5+1</f>
        <v>44806</v>
      </c>
      <c r="B6" s="52">
        <f>A6</f>
        <v>44806</v>
      </c>
      <c r="C6" s="53" t="s">
        <v>2</v>
      </c>
      <c r="D6" s="54" t="s">
        <v>124</v>
      </c>
      <c r="E6" s="55" t="s">
        <v>128</v>
      </c>
      <c r="F6" s="53" t="s">
        <v>123</v>
      </c>
      <c r="G6" s="53" t="s">
        <v>284</v>
      </c>
      <c r="H6" s="56"/>
    </row>
    <row r="7" spans="1:8" ht="30" customHeight="1">
      <c r="A7" s="57">
        <v>44809</v>
      </c>
      <c r="B7" s="58">
        <f>A7</f>
        <v>44809</v>
      </c>
      <c r="C7" s="50" t="s">
        <v>13</v>
      </c>
      <c r="D7" s="50" t="s">
        <v>77</v>
      </c>
      <c r="E7" s="50" t="s">
        <v>80</v>
      </c>
      <c r="F7" s="50" t="s">
        <v>75</v>
      </c>
      <c r="G7" s="50" t="s">
        <v>133</v>
      </c>
      <c r="H7" s="59"/>
    </row>
    <row r="8" spans="1:8" ht="30" customHeight="1">
      <c r="A8" s="48">
        <f>A7+1</f>
        <v>44810</v>
      </c>
      <c r="B8" s="49">
        <f t="shared" ref="B8:B9" si="2">A8</f>
        <v>44810</v>
      </c>
      <c r="C8" s="50" t="s">
        <v>1</v>
      </c>
      <c r="D8" s="50" t="s">
        <v>115</v>
      </c>
      <c r="E8" s="50" t="s">
        <v>78</v>
      </c>
      <c r="F8" s="50" t="s">
        <v>5</v>
      </c>
      <c r="G8" s="50" t="s">
        <v>140</v>
      </c>
      <c r="H8" s="50" t="s">
        <v>136</v>
      </c>
    </row>
    <row r="9" spans="1:8" ht="30" customHeight="1">
      <c r="A9" s="48">
        <f t="shared" ref="A9:A10" si="3">A8+1</f>
        <v>44811</v>
      </c>
      <c r="B9" s="49">
        <f t="shared" si="2"/>
        <v>44811</v>
      </c>
      <c r="C9" s="50" t="s">
        <v>79</v>
      </c>
      <c r="D9" s="60" t="s">
        <v>18</v>
      </c>
      <c r="E9" s="50" t="s">
        <v>152</v>
      </c>
      <c r="F9" s="50" t="s">
        <v>117</v>
      </c>
      <c r="G9" s="60" t="s">
        <v>18</v>
      </c>
      <c r="H9" s="50"/>
    </row>
    <row r="10" spans="1:8" ht="30" customHeight="1" thickBot="1">
      <c r="A10" s="48">
        <f t="shared" si="3"/>
        <v>44812</v>
      </c>
      <c r="B10" s="49">
        <f>A10</f>
        <v>44812</v>
      </c>
      <c r="C10" s="50" t="s">
        <v>227</v>
      </c>
      <c r="D10" s="60" t="s">
        <v>116</v>
      </c>
      <c r="E10" s="50" t="s">
        <v>233</v>
      </c>
      <c r="F10" s="50" t="s">
        <v>6</v>
      </c>
      <c r="G10" s="50" t="s">
        <v>154</v>
      </c>
      <c r="H10" s="50" t="s">
        <v>7</v>
      </c>
    </row>
    <row r="11" spans="1:8" ht="30" customHeight="1">
      <c r="A11" s="57">
        <v>44816</v>
      </c>
      <c r="B11" s="61">
        <f>A11</f>
        <v>44816</v>
      </c>
      <c r="C11" s="62" t="s">
        <v>13</v>
      </c>
      <c r="D11" s="63" t="s">
        <v>202</v>
      </c>
      <c r="E11" s="59" t="s">
        <v>16</v>
      </c>
      <c r="F11" s="62" t="s">
        <v>5</v>
      </c>
      <c r="G11" s="59" t="s">
        <v>287</v>
      </c>
      <c r="H11" s="59"/>
    </row>
    <row r="12" spans="1:8" ht="30" customHeight="1">
      <c r="A12" s="48">
        <f>A11+1</f>
        <v>44817</v>
      </c>
      <c r="B12" s="64">
        <f t="shared" ref="B12:B13" si="4">A12</f>
        <v>44817</v>
      </c>
      <c r="C12" s="50" t="s">
        <v>2</v>
      </c>
      <c r="D12" s="60" t="s">
        <v>81</v>
      </c>
      <c r="E12" s="50" t="s">
        <v>168</v>
      </c>
      <c r="F12" s="50" t="s">
        <v>191</v>
      </c>
      <c r="G12" s="50" t="s">
        <v>170</v>
      </c>
      <c r="H12" s="50" t="s">
        <v>7</v>
      </c>
    </row>
    <row r="13" spans="1:8" ht="30" customHeight="1">
      <c r="A13" s="48">
        <f t="shared" ref="A13:A15" si="5">A12+1</f>
        <v>44818</v>
      </c>
      <c r="B13" s="64">
        <f t="shared" si="4"/>
        <v>44818</v>
      </c>
      <c r="C13" s="50" t="s">
        <v>231</v>
      </c>
      <c r="D13" s="60" t="s">
        <v>18</v>
      </c>
      <c r="E13" s="50" t="s">
        <v>200</v>
      </c>
      <c r="F13" s="50" t="s">
        <v>74</v>
      </c>
      <c r="G13" s="50" t="s">
        <v>178</v>
      </c>
      <c r="H13" s="50"/>
    </row>
    <row r="14" spans="1:8" ht="30" customHeight="1">
      <c r="A14" s="48">
        <f t="shared" si="5"/>
        <v>44819</v>
      </c>
      <c r="B14" s="64">
        <f t="shared" ref="B14:B21" si="6">A14</f>
        <v>44819</v>
      </c>
      <c r="C14" s="50" t="s">
        <v>3</v>
      </c>
      <c r="D14" s="60" t="s">
        <v>155</v>
      </c>
      <c r="E14" s="50" t="s">
        <v>179</v>
      </c>
      <c r="F14" s="50" t="s">
        <v>6</v>
      </c>
      <c r="G14" s="50" t="s">
        <v>185</v>
      </c>
      <c r="H14" s="50" t="s">
        <v>7</v>
      </c>
    </row>
    <row r="15" spans="1:8" ht="30" customHeight="1" thickBot="1">
      <c r="A15" s="51">
        <f t="shared" si="5"/>
        <v>44820</v>
      </c>
      <c r="B15" s="65">
        <f t="shared" si="6"/>
        <v>44820</v>
      </c>
      <c r="C15" s="53" t="s">
        <v>1</v>
      </c>
      <c r="D15" s="54" t="s">
        <v>188</v>
      </c>
      <c r="E15" s="53" t="s">
        <v>195</v>
      </c>
      <c r="F15" s="53" t="s">
        <v>190</v>
      </c>
      <c r="G15" s="53" t="s">
        <v>187</v>
      </c>
      <c r="H15" s="56"/>
    </row>
    <row r="16" spans="1:8" s="68" customFormat="1" ht="30" customHeight="1">
      <c r="A16" s="66">
        <v>44823</v>
      </c>
      <c r="B16" s="49">
        <f t="shared" si="6"/>
        <v>44823</v>
      </c>
      <c r="C16" s="67" t="s">
        <v>13</v>
      </c>
      <c r="D16" s="60" t="s">
        <v>206</v>
      </c>
      <c r="E16" s="50" t="s">
        <v>208</v>
      </c>
      <c r="F16" s="50" t="s">
        <v>107</v>
      </c>
      <c r="G16" s="67" t="s">
        <v>214</v>
      </c>
      <c r="H16" s="67"/>
    </row>
    <row r="17" spans="1:8" s="68" customFormat="1" ht="30" customHeight="1">
      <c r="A17" s="48">
        <f>A16+1</f>
        <v>44824</v>
      </c>
      <c r="B17" s="64">
        <f t="shared" si="6"/>
        <v>44824</v>
      </c>
      <c r="C17" s="50" t="s">
        <v>14</v>
      </c>
      <c r="D17" s="60" t="s">
        <v>207</v>
      </c>
      <c r="E17" s="50" t="s">
        <v>217</v>
      </c>
      <c r="F17" s="50" t="s">
        <v>218</v>
      </c>
      <c r="G17" s="50" t="s">
        <v>216</v>
      </c>
      <c r="H17" s="50" t="s">
        <v>136</v>
      </c>
    </row>
    <row r="18" spans="1:8" s="68" customFormat="1" ht="30" customHeight="1">
      <c r="A18" s="48">
        <f>A17+1</f>
        <v>44825</v>
      </c>
      <c r="B18" s="64">
        <f t="shared" si="6"/>
        <v>44825</v>
      </c>
      <c r="C18" s="50" t="s">
        <v>205</v>
      </c>
      <c r="D18" s="60" t="s">
        <v>18</v>
      </c>
      <c r="E18" s="50" t="s">
        <v>203</v>
      </c>
      <c r="F18" s="50" t="s">
        <v>219</v>
      </c>
      <c r="G18" s="50" t="s">
        <v>176</v>
      </c>
      <c r="H18" s="50"/>
    </row>
    <row r="19" spans="1:8" s="68" customFormat="1" ht="30" customHeight="1">
      <c r="A19" s="48">
        <f>A18+1</f>
        <v>44826</v>
      </c>
      <c r="B19" s="64">
        <f t="shared" si="6"/>
        <v>44826</v>
      </c>
      <c r="C19" s="50" t="s">
        <v>227</v>
      </c>
      <c r="D19" s="60" t="s">
        <v>229</v>
      </c>
      <c r="E19" s="50" t="s">
        <v>167</v>
      </c>
      <c r="F19" s="50" t="s">
        <v>220</v>
      </c>
      <c r="G19" s="50" t="s">
        <v>237</v>
      </c>
      <c r="H19" s="50" t="s">
        <v>291</v>
      </c>
    </row>
    <row r="20" spans="1:8" s="68" customFormat="1" ht="30" customHeight="1" thickBot="1">
      <c r="A20" s="51">
        <f>A19+1</f>
        <v>44827</v>
      </c>
      <c r="B20" s="65">
        <f t="shared" si="6"/>
        <v>44827</v>
      </c>
      <c r="C20" s="53" t="s">
        <v>8</v>
      </c>
      <c r="D20" s="54" t="s">
        <v>156</v>
      </c>
      <c r="E20" s="53" t="s">
        <v>158</v>
      </c>
      <c r="F20" s="53" t="s">
        <v>159</v>
      </c>
      <c r="G20" s="53" t="s">
        <v>289</v>
      </c>
      <c r="H20" s="53"/>
    </row>
    <row r="21" spans="1:8" ht="30" customHeight="1">
      <c r="A21" s="66">
        <v>44830</v>
      </c>
      <c r="B21" s="69">
        <f t="shared" si="6"/>
        <v>44830</v>
      </c>
      <c r="C21" s="67" t="s">
        <v>13</v>
      </c>
      <c r="D21" s="67" t="s">
        <v>242</v>
      </c>
      <c r="E21" s="67" t="s">
        <v>244</v>
      </c>
      <c r="F21" s="67" t="s">
        <v>245</v>
      </c>
      <c r="G21" s="67" t="s">
        <v>288</v>
      </c>
      <c r="H21" s="70"/>
    </row>
    <row r="22" spans="1:8" ht="30" customHeight="1">
      <c r="A22" s="48">
        <f>A21+1</f>
        <v>44831</v>
      </c>
      <c r="B22" s="49">
        <f t="shared" ref="B22:B23" si="7">A22</f>
        <v>44831</v>
      </c>
      <c r="C22" s="71" t="s">
        <v>73</v>
      </c>
      <c r="D22" s="67" t="s">
        <v>204</v>
      </c>
      <c r="E22" s="71" t="s">
        <v>243</v>
      </c>
      <c r="F22" s="71" t="s">
        <v>230</v>
      </c>
      <c r="G22" s="71" t="s">
        <v>249</v>
      </c>
      <c r="H22" s="50" t="s">
        <v>7</v>
      </c>
    </row>
    <row r="23" spans="1:8" ht="30" customHeight="1">
      <c r="A23" s="48">
        <f>A22+1</f>
        <v>44832</v>
      </c>
      <c r="B23" s="49">
        <f t="shared" si="7"/>
        <v>44832</v>
      </c>
      <c r="C23" s="67" t="s">
        <v>232</v>
      </c>
      <c r="D23" s="70" t="s">
        <v>18</v>
      </c>
      <c r="E23" s="67" t="s">
        <v>19</v>
      </c>
      <c r="F23" s="67" t="s">
        <v>117</v>
      </c>
      <c r="G23" s="67" t="s">
        <v>256</v>
      </c>
      <c r="H23" s="67"/>
    </row>
    <row r="24" spans="1:8" ht="30" customHeight="1">
      <c r="A24" s="48">
        <f>A23+1</f>
        <v>44833</v>
      </c>
      <c r="B24" s="49">
        <f>A24</f>
        <v>44833</v>
      </c>
      <c r="C24" s="50" t="s">
        <v>72</v>
      </c>
      <c r="D24" s="60" t="s">
        <v>258</v>
      </c>
      <c r="E24" s="71" t="s">
        <v>262</v>
      </c>
      <c r="F24" s="50" t="s">
        <v>6</v>
      </c>
      <c r="G24" s="50" t="s">
        <v>259</v>
      </c>
      <c r="H24" s="50" t="s">
        <v>7</v>
      </c>
    </row>
    <row r="25" spans="1:8" ht="30" customHeight="1">
      <c r="A25" s="48">
        <f>A24+1</f>
        <v>44834</v>
      </c>
      <c r="B25" s="49">
        <f>A25</f>
        <v>44834</v>
      </c>
      <c r="C25" s="50" t="s">
        <v>263</v>
      </c>
      <c r="D25" s="60" t="s">
        <v>267</v>
      </c>
      <c r="E25" s="71" t="s">
        <v>266</v>
      </c>
      <c r="F25" s="50" t="s">
        <v>264</v>
      </c>
      <c r="G25" s="50" t="s">
        <v>265</v>
      </c>
      <c r="H25" s="50"/>
    </row>
    <row r="26" spans="1:8" s="76" customFormat="1" ht="26.25" customHeight="1">
      <c r="A26" s="72" t="s">
        <v>20</v>
      </c>
      <c r="B26" s="73"/>
      <c r="C26" s="400" t="s">
        <v>21</v>
      </c>
      <c r="D26" s="400"/>
      <c r="E26" s="74"/>
      <c r="F26" s="72" t="s">
        <v>22</v>
      </c>
      <c r="G26" s="72" t="s">
        <v>23</v>
      </c>
      <c r="H26" s="75" t="s">
        <v>24</v>
      </c>
    </row>
    <row r="29" spans="1:8">
      <c r="A29" s="47"/>
    </row>
    <row r="34" spans="1:8">
      <c r="A34" s="47"/>
      <c r="B34" s="47"/>
      <c r="H34" s="47"/>
    </row>
    <row r="35" spans="1:8">
      <c r="A35" s="47"/>
      <c r="B35" s="47"/>
      <c r="H35" s="47"/>
    </row>
    <row r="36" spans="1:8">
      <c r="A36" s="47"/>
      <c r="B36" s="47"/>
      <c r="H36" s="47"/>
    </row>
    <row r="37" spans="1:8">
      <c r="A37" s="47"/>
      <c r="B37" s="47"/>
      <c r="H37" s="47"/>
    </row>
    <row r="38" spans="1:8">
      <c r="A38" s="47"/>
      <c r="B38" s="47"/>
      <c r="H38" s="47"/>
    </row>
    <row r="39" spans="1:8">
      <c r="A39" s="47"/>
      <c r="B39" s="47"/>
      <c r="H39" s="47"/>
    </row>
    <row r="40" spans="1:8">
      <c r="A40" s="47"/>
      <c r="B40" s="47"/>
      <c r="H40" s="47"/>
    </row>
    <row r="41" spans="1:8">
      <c r="A41" s="47"/>
      <c r="B41" s="47"/>
      <c r="H41" s="47"/>
    </row>
    <row r="42" spans="1:8">
      <c r="A42" s="47"/>
      <c r="B42" s="47"/>
      <c r="H42" s="47"/>
    </row>
    <row r="43" spans="1:8">
      <c r="A43" s="47"/>
      <c r="B43" s="47"/>
      <c r="H43" s="47"/>
    </row>
    <row r="44" spans="1:8">
      <c r="A44" s="47"/>
      <c r="B44" s="47"/>
      <c r="H44" s="47"/>
    </row>
    <row r="45" spans="1:8">
      <c r="A45" s="47"/>
      <c r="B45" s="47"/>
      <c r="H45" s="47"/>
    </row>
  </sheetData>
  <mergeCells count="2">
    <mergeCell ref="C26:D26"/>
    <mergeCell ref="A1:D1"/>
  </mergeCells>
  <phoneticPr fontId="22" type="noConversion"/>
  <pageMargins left="0.39370078740157483" right="0.39370078740157483" top="0.39370078740157483" bottom="0.39370078740157483" header="0.31496062992125984" footer="0.31496062992125984"/>
  <pageSetup paperSize="9" scale="7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4"/>
  <sheetViews>
    <sheetView view="pageBreakPreview" topLeftCell="A4" zoomScale="55" zoomScaleSheetLayoutView="55" workbookViewId="0">
      <selection activeCell="J11" sqref="J11"/>
    </sheetView>
  </sheetViews>
  <sheetFormatPr defaultColWidth="8.875" defaultRowHeight="18.75"/>
  <cols>
    <col min="1" max="1" width="6.625" style="307" customWidth="1"/>
    <col min="2" max="2" width="10.375" style="73" customWidth="1"/>
    <col min="3" max="3" width="10.625" style="73" customWidth="1"/>
    <col min="4" max="4" width="11.625" style="73" customWidth="1"/>
    <col min="5" max="6" width="10.625" style="73" customWidth="1"/>
    <col min="7" max="7" width="10.375" style="73" customWidth="1"/>
    <col min="8" max="8" width="10.625" style="73" customWidth="1"/>
    <col min="9" max="9" width="11.625" style="73" customWidth="1"/>
    <col min="10" max="11" width="10.625" style="73" customWidth="1"/>
    <col min="12" max="12" width="10.375" style="299" customWidth="1"/>
    <col min="13" max="13" width="10.625" style="306" customWidth="1"/>
    <col min="14" max="14" width="11.625" style="301" customWidth="1"/>
    <col min="15" max="15" width="10.625" style="302" customWidth="1"/>
    <col min="16" max="16" width="10.625" style="299" customWidth="1"/>
    <col min="17" max="17" width="8.875" style="303" customWidth="1"/>
    <col min="18" max="18" width="10.625" style="307" customWidth="1"/>
    <col min="19" max="19" width="11.625" style="307" customWidth="1"/>
    <col min="20" max="21" width="10.625" style="303" customWidth="1"/>
    <col min="22" max="22" width="5.5" style="296" hidden="1" customWidth="1"/>
    <col min="23" max="23" width="5.75" style="297" hidden="1" customWidth="1"/>
    <col min="24" max="25" width="6.625" style="297" hidden="1" customWidth="1"/>
    <col min="26" max="26" width="8.75" style="303" customWidth="1"/>
    <col min="27" max="28" width="10.625" style="307" customWidth="1"/>
    <col min="29" max="30" width="10.625" style="303" customWidth="1"/>
    <col min="31" max="31" width="5.5" style="296" hidden="1" customWidth="1"/>
    <col min="32" max="32" width="5.75" style="297" hidden="1" customWidth="1"/>
    <col min="33" max="34" width="6.625" style="297" hidden="1" customWidth="1"/>
    <col min="35" max="35" width="8.625" style="303" customWidth="1"/>
    <col min="36" max="37" width="10.625" style="307" customWidth="1"/>
    <col min="38" max="39" width="10.625" style="303" customWidth="1"/>
    <col min="40" max="40" width="5.5" style="296" hidden="1" customWidth="1"/>
    <col min="41" max="41" width="5.75" style="297" hidden="1" customWidth="1"/>
    <col min="42" max="42" width="7.5" style="297" hidden="1" customWidth="1"/>
    <col min="43" max="43" width="6.625" style="297" hidden="1" customWidth="1"/>
    <col min="44" max="44" width="8.875" style="308"/>
    <col min="45" max="16384" width="8.875" style="291"/>
  </cols>
  <sheetData>
    <row r="1" spans="1:43" s="81" customFormat="1" ht="28.15" customHeight="1">
      <c r="A1" s="444" t="s">
        <v>279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s="83" customFormat="1" ht="19.5" thickBot="1">
      <c r="A2" s="82" t="s">
        <v>337</v>
      </c>
      <c r="B2" s="394"/>
      <c r="C2" s="404">
        <v>400</v>
      </c>
      <c r="D2" s="404"/>
      <c r="E2" s="394"/>
      <c r="F2" s="394"/>
      <c r="G2" s="394"/>
      <c r="H2" s="394"/>
      <c r="I2" s="394"/>
      <c r="J2" s="394"/>
      <c r="K2" s="394"/>
      <c r="L2" s="404"/>
      <c r="M2" s="404"/>
      <c r="O2" s="84"/>
      <c r="T2" s="84"/>
      <c r="V2" s="85"/>
      <c r="W2" s="85"/>
      <c r="X2" s="85"/>
      <c r="AH2" s="83" t="s">
        <v>26</v>
      </c>
      <c r="AQ2" s="85"/>
    </row>
    <row r="3" spans="1:43" s="90" customFormat="1" ht="31.5" customHeight="1">
      <c r="A3" s="86" t="s">
        <v>27</v>
      </c>
      <c r="B3" s="415">
        <v>44803</v>
      </c>
      <c r="C3" s="416"/>
      <c r="D3" s="417">
        <f>B3</f>
        <v>44803</v>
      </c>
      <c r="E3" s="418"/>
      <c r="F3" s="419"/>
      <c r="G3" s="420">
        <v>44804</v>
      </c>
      <c r="H3" s="416"/>
      <c r="I3" s="417">
        <f>G3</f>
        <v>44804</v>
      </c>
      <c r="J3" s="418"/>
      <c r="K3" s="419"/>
      <c r="L3" s="415">
        <v>44805</v>
      </c>
      <c r="M3" s="416"/>
      <c r="N3" s="417">
        <f>L3</f>
        <v>44805</v>
      </c>
      <c r="O3" s="418"/>
      <c r="P3" s="419"/>
      <c r="Q3" s="415">
        <f>L3+1</f>
        <v>44806</v>
      </c>
      <c r="R3" s="416"/>
      <c r="S3" s="417">
        <f>Q3</f>
        <v>44806</v>
      </c>
      <c r="T3" s="418"/>
      <c r="U3" s="419"/>
      <c r="V3" s="87"/>
      <c r="W3" s="87"/>
      <c r="X3" s="87"/>
      <c r="Y3" s="87"/>
      <c r="Z3" s="430"/>
      <c r="AA3" s="430"/>
      <c r="AB3" s="425"/>
      <c r="AC3" s="425"/>
      <c r="AD3" s="425"/>
      <c r="AE3" s="88"/>
      <c r="AF3" s="88"/>
      <c r="AG3" s="88"/>
      <c r="AH3" s="88"/>
      <c r="AI3" s="430"/>
      <c r="AJ3" s="430"/>
      <c r="AK3" s="425"/>
      <c r="AL3" s="425"/>
      <c r="AM3" s="425"/>
      <c r="AN3" s="87"/>
      <c r="AO3" s="87"/>
      <c r="AP3" s="87"/>
      <c r="AQ3" s="89"/>
    </row>
    <row r="4" spans="1:43" s="106" customFormat="1" ht="37.5">
      <c r="A4" s="91" t="s">
        <v>28</v>
      </c>
      <c r="B4" s="95" t="s">
        <v>303</v>
      </c>
      <c r="C4" s="96" t="s">
        <v>304</v>
      </c>
      <c r="D4" s="97" t="s">
        <v>305</v>
      </c>
      <c r="E4" s="97" t="s">
        <v>306</v>
      </c>
      <c r="F4" s="98"/>
      <c r="G4" s="395" t="s">
        <v>303</v>
      </c>
      <c r="H4" s="96" t="s">
        <v>304</v>
      </c>
      <c r="I4" s="97" t="s">
        <v>305</v>
      </c>
      <c r="J4" s="97" t="s">
        <v>306</v>
      </c>
      <c r="K4" s="98"/>
      <c r="L4" s="95" t="s">
        <v>29</v>
      </c>
      <c r="M4" s="96" t="s">
        <v>30</v>
      </c>
      <c r="N4" s="97" t="s">
        <v>31</v>
      </c>
      <c r="O4" s="97" t="s">
        <v>32</v>
      </c>
      <c r="P4" s="98"/>
      <c r="Q4" s="95" t="s">
        <v>29</v>
      </c>
      <c r="R4" s="96" t="s">
        <v>30</v>
      </c>
      <c r="S4" s="97" t="s">
        <v>31</v>
      </c>
      <c r="T4" s="97" t="s">
        <v>32</v>
      </c>
      <c r="U4" s="98"/>
      <c r="V4" s="99" t="s">
        <v>34</v>
      </c>
      <c r="W4" s="100" t="s">
        <v>35</v>
      </c>
      <c r="X4" s="100" t="s">
        <v>36</v>
      </c>
      <c r="Y4" s="101" t="s">
        <v>37</v>
      </c>
      <c r="Z4" s="102"/>
      <c r="AA4" s="103"/>
      <c r="AB4" s="102"/>
      <c r="AC4" s="102"/>
      <c r="AD4" s="103"/>
      <c r="AE4" s="104"/>
      <c r="AF4" s="104"/>
      <c r="AG4" s="104"/>
      <c r="AH4" s="104"/>
      <c r="AI4" s="102"/>
      <c r="AJ4" s="103"/>
      <c r="AK4" s="102"/>
      <c r="AL4" s="102"/>
      <c r="AM4" s="103"/>
      <c r="AN4" s="99" t="s">
        <v>34</v>
      </c>
      <c r="AO4" s="100" t="s">
        <v>35</v>
      </c>
      <c r="AP4" s="100" t="s">
        <v>36</v>
      </c>
      <c r="AQ4" s="105" t="s">
        <v>37</v>
      </c>
    </row>
    <row r="5" spans="1:43" s="118" customFormat="1" ht="30" customHeight="1">
      <c r="A5" s="426" t="s">
        <v>0</v>
      </c>
      <c r="B5" s="421" t="str">
        <f>[2]九如月菜單!C3</f>
        <v>白米飯</v>
      </c>
      <c r="C5" s="96" t="s">
        <v>307</v>
      </c>
      <c r="D5" s="96">
        <v>110</v>
      </c>
      <c r="E5" s="129">
        <f>D5*400/1000</f>
        <v>44</v>
      </c>
      <c r="F5" s="317"/>
      <c r="G5" s="421" t="str">
        <f>[2]九如月菜單!C4</f>
        <v>油飯</v>
      </c>
      <c r="H5" s="96" t="s">
        <v>308</v>
      </c>
      <c r="I5" s="96">
        <v>110</v>
      </c>
      <c r="J5" s="129">
        <f t="shared" ref="J5:J10" si="0">I5*400/1000</f>
        <v>44</v>
      </c>
      <c r="K5" s="117"/>
      <c r="L5" s="421" t="str">
        <f>萬新月菜單!C5</f>
        <v>薏仁米飯</v>
      </c>
      <c r="M5" s="96" t="s">
        <v>82</v>
      </c>
      <c r="N5" s="96">
        <v>95</v>
      </c>
      <c r="O5" s="129">
        <f>N5*400/1000</f>
        <v>38</v>
      </c>
      <c r="P5" s="98"/>
      <c r="Q5" s="421" t="str">
        <f>萬新月菜單!C6</f>
        <v>糙米飯</v>
      </c>
      <c r="R5" s="96" t="s">
        <v>82</v>
      </c>
      <c r="S5" s="96">
        <v>95</v>
      </c>
      <c r="T5" s="129">
        <f t="shared" ref="T5:T6" si="1">S5*400/1000</f>
        <v>38</v>
      </c>
      <c r="U5" s="98"/>
      <c r="V5" s="107"/>
      <c r="W5" s="108"/>
      <c r="X5" s="108"/>
      <c r="Y5" s="109"/>
      <c r="Z5" s="429"/>
      <c r="AA5" s="113"/>
      <c r="AB5" s="113"/>
      <c r="AC5" s="114"/>
      <c r="AD5" s="103"/>
      <c r="AE5" s="115"/>
      <c r="AF5" s="116"/>
      <c r="AG5" s="116"/>
      <c r="AH5" s="116"/>
      <c r="AI5" s="429"/>
      <c r="AJ5" s="113"/>
      <c r="AK5" s="113"/>
      <c r="AL5" s="114"/>
      <c r="AM5" s="103"/>
      <c r="AN5" s="107">
        <v>0.66818181818181821</v>
      </c>
      <c r="AO5" s="108"/>
      <c r="AP5" s="108"/>
      <c r="AQ5" s="117"/>
    </row>
    <row r="6" spans="1:43" s="118" customFormat="1" ht="30" customHeight="1">
      <c r="A6" s="427"/>
      <c r="B6" s="422"/>
      <c r="C6" s="110"/>
      <c r="D6" s="111"/>
      <c r="E6" s="112"/>
      <c r="F6" s="317"/>
      <c r="G6" s="422"/>
      <c r="H6" s="96" t="s">
        <v>334</v>
      </c>
      <c r="I6" s="96">
        <v>35</v>
      </c>
      <c r="J6" s="129">
        <f t="shared" si="0"/>
        <v>14</v>
      </c>
      <c r="K6" s="142"/>
      <c r="L6" s="422"/>
      <c r="M6" s="96" t="s">
        <v>83</v>
      </c>
      <c r="N6" s="96">
        <v>15</v>
      </c>
      <c r="O6" s="129">
        <f>N6*400/1000</f>
        <v>6</v>
      </c>
      <c r="P6" s="98"/>
      <c r="Q6" s="422"/>
      <c r="R6" s="96" t="s">
        <v>84</v>
      </c>
      <c r="S6" s="96">
        <v>15</v>
      </c>
      <c r="T6" s="129">
        <f t="shared" si="1"/>
        <v>6</v>
      </c>
      <c r="U6" s="98"/>
      <c r="V6" s="107"/>
      <c r="W6" s="119"/>
      <c r="X6" s="122"/>
      <c r="Y6" s="123"/>
      <c r="Z6" s="429"/>
      <c r="AA6" s="113"/>
      <c r="AB6" s="113"/>
      <c r="AC6" s="114"/>
      <c r="AD6" s="103"/>
      <c r="AE6" s="115"/>
      <c r="AF6" s="115"/>
      <c r="AG6" s="124"/>
      <c r="AH6" s="125"/>
      <c r="AI6" s="429"/>
      <c r="AJ6" s="113"/>
      <c r="AK6" s="113"/>
      <c r="AL6" s="114"/>
      <c r="AM6" s="103"/>
      <c r="AN6" s="107">
        <v>4.1045454545454545</v>
      </c>
      <c r="AO6" s="119"/>
      <c r="AP6" s="122"/>
      <c r="AQ6" s="126"/>
    </row>
    <row r="7" spans="1:43" s="118" customFormat="1" ht="30" customHeight="1">
      <c r="A7" s="427"/>
      <c r="B7" s="422"/>
      <c r="C7" s="110"/>
      <c r="D7" s="111"/>
      <c r="E7" s="112"/>
      <c r="F7" s="317"/>
      <c r="G7" s="422"/>
      <c r="H7" s="96" t="s">
        <v>335</v>
      </c>
      <c r="I7" s="96">
        <v>2</v>
      </c>
      <c r="J7" s="129">
        <f t="shared" si="0"/>
        <v>0.8</v>
      </c>
      <c r="K7" s="117"/>
      <c r="L7" s="422"/>
      <c r="M7" s="96"/>
      <c r="N7" s="96"/>
      <c r="O7" s="129"/>
      <c r="P7" s="98"/>
      <c r="Q7" s="422"/>
      <c r="R7" s="96"/>
      <c r="S7" s="96"/>
      <c r="T7" s="129"/>
      <c r="U7" s="98"/>
      <c r="V7" s="107"/>
      <c r="W7" s="108"/>
      <c r="X7" s="108"/>
      <c r="Y7" s="109"/>
      <c r="Z7" s="429"/>
      <c r="AA7" s="113"/>
      <c r="AB7" s="113"/>
      <c r="AC7" s="114"/>
      <c r="AD7" s="103"/>
      <c r="AE7" s="130"/>
      <c r="AF7" s="115"/>
      <c r="AG7" s="124"/>
      <c r="AH7" s="116"/>
      <c r="AI7" s="429"/>
      <c r="AJ7" s="113"/>
      <c r="AK7" s="113"/>
      <c r="AL7" s="114"/>
      <c r="AM7" s="103"/>
      <c r="AN7" s="127"/>
      <c r="AO7" s="108"/>
      <c r="AP7" s="108"/>
      <c r="AQ7" s="117"/>
    </row>
    <row r="8" spans="1:43" s="118" customFormat="1" ht="30" customHeight="1">
      <c r="A8" s="428"/>
      <c r="B8" s="423"/>
      <c r="C8" s="110"/>
      <c r="D8" s="111"/>
      <c r="E8" s="112"/>
      <c r="F8" s="317"/>
      <c r="G8" s="422"/>
      <c r="H8" s="96" t="s">
        <v>336</v>
      </c>
      <c r="I8" s="96">
        <v>0.6</v>
      </c>
      <c r="J8" s="96">
        <v>0.6</v>
      </c>
      <c r="K8" s="142"/>
      <c r="L8" s="423"/>
      <c r="M8" s="96"/>
      <c r="N8" s="96"/>
      <c r="O8" s="129"/>
      <c r="P8" s="98"/>
      <c r="Q8" s="423"/>
      <c r="R8" s="309"/>
      <c r="S8" s="96"/>
      <c r="T8" s="129"/>
      <c r="U8" s="134"/>
      <c r="V8" s="135"/>
      <c r="W8" s="133"/>
      <c r="X8" s="120"/>
      <c r="Y8" s="136"/>
      <c r="Z8" s="429"/>
      <c r="AA8" s="113"/>
      <c r="AB8" s="113"/>
      <c r="AC8" s="114"/>
      <c r="AD8" s="103"/>
      <c r="AE8" s="130"/>
      <c r="AF8" s="115"/>
      <c r="AG8" s="124"/>
      <c r="AH8" s="137"/>
      <c r="AI8" s="429"/>
      <c r="AJ8" s="113"/>
      <c r="AK8" s="113"/>
      <c r="AL8" s="114"/>
      <c r="AM8" s="103"/>
      <c r="AN8" s="138"/>
      <c r="AO8" s="139"/>
      <c r="AP8" s="140"/>
      <c r="AQ8" s="141"/>
    </row>
    <row r="9" spans="1:43" s="118" customFormat="1" ht="30" customHeight="1">
      <c r="A9" s="434" t="s">
        <v>4</v>
      </c>
      <c r="B9" s="407" t="str">
        <f>[2]九如月菜單!D3</f>
        <v>黑胡椒豬柳</v>
      </c>
      <c r="C9" s="96" t="s">
        <v>309</v>
      </c>
      <c r="D9" s="96">
        <v>60</v>
      </c>
      <c r="E9" s="129">
        <f t="shared" ref="E9:E10" si="2">D9*400/1000</f>
        <v>24</v>
      </c>
      <c r="F9" s="142"/>
      <c r="G9" s="422"/>
      <c r="H9" s="96" t="s">
        <v>310</v>
      </c>
      <c r="I9" s="96">
        <v>2</v>
      </c>
      <c r="J9" s="129">
        <f t="shared" si="0"/>
        <v>0.8</v>
      </c>
      <c r="K9" s="142"/>
      <c r="L9" s="407" t="str">
        <f>萬新月菜單!D5</f>
        <v>黑蜜肉排×1</v>
      </c>
      <c r="M9" s="96" t="s">
        <v>118</v>
      </c>
      <c r="N9" s="96">
        <v>75</v>
      </c>
      <c r="O9" s="129">
        <f>N9*400/1000</f>
        <v>30</v>
      </c>
      <c r="P9" s="98"/>
      <c r="Q9" s="421" t="str">
        <f>萬新月菜單!D6</f>
        <v>沙茶雞丁</v>
      </c>
      <c r="R9" s="96" t="s">
        <v>125</v>
      </c>
      <c r="S9" s="96">
        <v>70</v>
      </c>
      <c r="T9" s="129">
        <f t="shared" ref="T9:T11" si="3">S9*400/1000</f>
        <v>28</v>
      </c>
      <c r="U9" s="98"/>
      <c r="V9" s="107"/>
      <c r="W9" s="119"/>
      <c r="X9" s="120"/>
      <c r="Y9" s="123"/>
      <c r="Z9" s="431"/>
      <c r="AA9" s="113"/>
      <c r="AB9" s="113"/>
      <c r="AC9" s="114"/>
      <c r="AD9" s="103"/>
      <c r="AE9" s="115"/>
      <c r="AF9" s="115"/>
      <c r="AG9" s="124"/>
      <c r="AH9" s="124"/>
      <c r="AI9" s="431"/>
      <c r="AJ9" s="113"/>
      <c r="AK9" s="113"/>
      <c r="AL9" s="114"/>
      <c r="AM9" s="103"/>
      <c r="AN9" s="107"/>
      <c r="AO9" s="119">
        <v>2.290909090909091</v>
      </c>
      <c r="AP9" s="120"/>
      <c r="AQ9" s="142"/>
    </row>
    <row r="10" spans="1:43" s="118" customFormat="1" ht="30" customHeight="1">
      <c r="A10" s="435"/>
      <c r="B10" s="408"/>
      <c r="C10" s="120" t="s">
        <v>311</v>
      </c>
      <c r="D10" s="96">
        <v>35</v>
      </c>
      <c r="E10" s="129">
        <f t="shared" si="2"/>
        <v>14</v>
      </c>
      <c r="F10" s="142"/>
      <c r="G10" s="422"/>
      <c r="H10" s="96" t="s">
        <v>312</v>
      </c>
      <c r="I10" s="96">
        <v>15</v>
      </c>
      <c r="J10" s="129">
        <f t="shared" si="0"/>
        <v>6</v>
      </c>
      <c r="K10" s="142"/>
      <c r="L10" s="408"/>
      <c r="M10" s="96"/>
      <c r="N10" s="96"/>
      <c r="O10" s="129"/>
      <c r="P10" s="98"/>
      <c r="Q10" s="422"/>
      <c r="R10" s="96" t="s">
        <v>126</v>
      </c>
      <c r="S10" s="96">
        <v>45</v>
      </c>
      <c r="T10" s="129">
        <f t="shared" si="3"/>
        <v>18</v>
      </c>
      <c r="U10" s="98"/>
      <c r="V10" s="131"/>
      <c r="W10" s="119"/>
      <c r="X10" s="120"/>
      <c r="Y10" s="121"/>
      <c r="Z10" s="431"/>
      <c r="AA10" s="113"/>
      <c r="AB10" s="113"/>
      <c r="AC10" s="114"/>
      <c r="AD10" s="103"/>
      <c r="AE10" s="130"/>
      <c r="AF10" s="115"/>
      <c r="AG10" s="124"/>
      <c r="AH10" s="124"/>
      <c r="AI10" s="431"/>
      <c r="AJ10" s="113"/>
      <c r="AK10" s="113"/>
      <c r="AL10" s="114"/>
      <c r="AM10" s="103"/>
      <c r="AN10" s="131"/>
      <c r="AO10" s="119"/>
      <c r="AP10" s="120"/>
      <c r="AQ10" s="126">
        <v>0.98181818181818181</v>
      </c>
    </row>
    <row r="11" spans="1:43" s="118" customFormat="1" ht="30" customHeight="1">
      <c r="A11" s="435"/>
      <c r="B11" s="408"/>
      <c r="C11" s="120"/>
      <c r="D11" s="96"/>
      <c r="E11" s="120"/>
      <c r="F11" s="142"/>
      <c r="G11" s="422"/>
      <c r="H11" s="96" t="s">
        <v>313</v>
      </c>
      <c r="I11" s="96">
        <v>1</v>
      </c>
      <c r="J11" s="96">
        <v>1</v>
      </c>
      <c r="K11" s="142"/>
      <c r="L11" s="408"/>
      <c r="M11" s="96"/>
      <c r="N11" s="96"/>
      <c r="O11" s="129"/>
      <c r="P11" s="98"/>
      <c r="Q11" s="422"/>
      <c r="R11" s="96" t="s">
        <v>122</v>
      </c>
      <c r="S11" s="96">
        <v>7</v>
      </c>
      <c r="T11" s="129">
        <f t="shared" si="3"/>
        <v>2.8</v>
      </c>
      <c r="U11" s="98"/>
      <c r="V11" s="143"/>
      <c r="W11" s="119"/>
      <c r="X11" s="122"/>
      <c r="Y11" s="123"/>
      <c r="Z11" s="431"/>
      <c r="AA11" s="113"/>
      <c r="AB11" s="113"/>
      <c r="AC11" s="114"/>
      <c r="AD11" s="103"/>
      <c r="AE11" s="144"/>
      <c r="AF11" s="115"/>
      <c r="AG11" s="125"/>
      <c r="AH11" s="125"/>
      <c r="AI11" s="431"/>
      <c r="AJ11" s="113"/>
      <c r="AK11" s="113"/>
      <c r="AL11" s="114"/>
      <c r="AM11" s="103"/>
      <c r="AN11" s="107">
        <v>0.27272727272727271</v>
      </c>
      <c r="AO11" s="119"/>
      <c r="AP11" s="122"/>
      <c r="AQ11" s="126"/>
    </row>
    <row r="12" spans="1:43" s="118" customFormat="1" ht="30" customHeight="1">
      <c r="A12" s="435"/>
      <c r="B12" s="408"/>
      <c r="C12" s="120"/>
      <c r="D12" s="96"/>
      <c r="E12" s="120"/>
      <c r="F12" s="142"/>
      <c r="G12" s="422"/>
      <c r="H12" s="96"/>
      <c r="I12" s="96"/>
      <c r="J12" s="120"/>
      <c r="K12" s="142"/>
      <c r="L12" s="408"/>
      <c r="M12" s="96"/>
      <c r="N12" s="96"/>
      <c r="O12" s="129"/>
      <c r="P12" s="98"/>
      <c r="Q12" s="422"/>
      <c r="R12" s="96"/>
      <c r="S12" s="96"/>
      <c r="T12" s="129"/>
      <c r="U12" s="98"/>
      <c r="V12" s="138"/>
      <c r="W12" s="139"/>
      <c r="X12" s="120"/>
      <c r="Y12" s="123"/>
      <c r="Z12" s="431"/>
      <c r="AA12" s="145"/>
      <c r="AB12" s="113"/>
      <c r="AC12" s="114"/>
      <c r="AD12" s="103"/>
      <c r="AE12" s="115"/>
      <c r="AF12" s="115"/>
      <c r="AG12" s="125"/>
      <c r="AH12" s="125"/>
      <c r="AI12" s="431"/>
      <c r="AJ12" s="113"/>
      <c r="AK12" s="113"/>
      <c r="AL12" s="114"/>
      <c r="AM12" s="103"/>
      <c r="AN12" s="107"/>
      <c r="AO12" s="119"/>
      <c r="AP12" s="122"/>
      <c r="AQ12" s="126"/>
    </row>
    <row r="13" spans="1:43" s="118" customFormat="1" ht="30" customHeight="1">
      <c r="A13" s="435"/>
      <c r="B13" s="408"/>
      <c r="C13" s="119"/>
      <c r="D13" s="96"/>
      <c r="E13" s="119"/>
      <c r="F13" s="396"/>
      <c r="G13" s="422"/>
      <c r="H13" s="96"/>
      <c r="I13" s="96"/>
      <c r="J13" s="119"/>
      <c r="K13" s="396"/>
      <c r="L13" s="408"/>
      <c r="M13" s="96"/>
      <c r="N13" s="96"/>
      <c r="O13" s="129"/>
      <c r="P13" s="98"/>
      <c r="Q13" s="422"/>
      <c r="R13" s="96"/>
      <c r="S13" s="96"/>
      <c r="T13" s="129"/>
      <c r="U13" s="98"/>
      <c r="V13" s="107"/>
      <c r="W13" s="139"/>
      <c r="X13" s="139"/>
      <c r="Y13" s="147"/>
      <c r="Z13" s="431"/>
      <c r="AA13" s="113"/>
      <c r="AB13" s="113"/>
      <c r="AC13" s="114"/>
      <c r="AD13" s="103"/>
      <c r="AE13" s="130"/>
      <c r="AF13" s="115"/>
      <c r="AG13" s="124"/>
      <c r="AH13" s="148"/>
      <c r="AI13" s="431"/>
      <c r="AJ13" s="145"/>
      <c r="AK13" s="113"/>
      <c r="AL13" s="114"/>
      <c r="AM13" s="103"/>
      <c r="AN13" s="107"/>
      <c r="AO13" s="119"/>
      <c r="AP13" s="122">
        <v>0.45818181818181819</v>
      </c>
      <c r="AQ13" s="149"/>
    </row>
    <row r="14" spans="1:43" s="118" customFormat="1" ht="30" customHeight="1">
      <c r="A14" s="439"/>
      <c r="B14" s="413"/>
      <c r="C14" s="120"/>
      <c r="D14" s="96"/>
      <c r="E14" s="120"/>
      <c r="F14" s="142"/>
      <c r="G14" s="423"/>
      <c r="H14" s="96"/>
      <c r="I14" s="96"/>
      <c r="J14" s="120"/>
      <c r="K14" s="142"/>
      <c r="L14" s="413"/>
      <c r="M14" s="96"/>
      <c r="N14" s="96"/>
      <c r="O14" s="129"/>
      <c r="P14" s="98"/>
      <c r="Q14" s="423"/>
      <c r="R14" s="96"/>
      <c r="S14" s="96"/>
      <c r="T14" s="129"/>
      <c r="U14" s="98"/>
      <c r="V14" s="150"/>
      <c r="W14" s="139"/>
      <c r="X14" s="139"/>
      <c r="Y14" s="147"/>
      <c r="Z14" s="431"/>
      <c r="AA14" s="113"/>
      <c r="AB14" s="113"/>
      <c r="AC14" s="114"/>
      <c r="AD14" s="103"/>
      <c r="AE14" s="148"/>
      <c r="AF14" s="148"/>
      <c r="AG14" s="148"/>
      <c r="AH14" s="148"/>
      <c r="AI14" s="431"/>
      <c r="AJ14" s="113"/>
      <c r="AK14" s="113"/>
      <c r="AL14" s="114"/>
      <c r="AM14" s="103"/>
      <c r="AN14" s="150"/>
      <c r="AO14" s="139"/>
      <c r="AP14" s="139"/>
      <c r="AQ14" s="149"/>
    </row>
    <row r="15" spans="1:43" s="118" customFormat="1" ht="30" customHeight="1">
      <c r="A15" s="434" t="s">
        <v>15</v>
      </c>
      <c r="B15" s="407" t="str">
        <f>[2]九如月菜單!E3</f>
        <v>醬爆豆干</v>
      </c>
      <c r="C15" s="96" t="s">
        <v>314</v>
      </c>
      <c r="D15" s="96">
        <v>65</v>
      </c>
      <c r="E15" s="129">
        <f>D15*400/1000</f>
        <v>26</v>
      </c>
      <c r="F15" s="396"/>
      <c r="G15" s="409" t="str">
        <f>[2]九如月菜單!E4</f>
        <v>鹽 酥 雞</v>
      </c>
      <c r="H15" s="96" t="s">
        <v>315</v>
      </c>
      <c r="I15" s="96">
        <v>65</v>
      </c>
      <c r="J15" s="129">
        <f t="shared" ref="J15:J16" si="4">I15*400/1000</f>
        <v>26</v>
      </c>
      <c r="K15" s="396"/>
      <c r="L15" s="407" t="str">
        <f>萬新月菜單!E5</f>
        <v>紅蘿蔔炒蛋</v>
      </c>
      <c r="M15" s="96" t="s">
        <v>119</v>
      </c>
      <c r="N15" s="96">
        <v>40</v>
      </c>
      <c r="O15" s="129">
        <f t="shared" ref="O15:O16" si="5">N15*400/1000</f>
        <v>16</v>
      </c>
      <c r="P15" s="98"/>
      <c r="Q15" s="407" t="str">
        <f>萬新月菜單!E6</f>
        <v>绍子豆腐</v>
      </c>
      <c r="R15" s="96" t="s">
        <v>127</v>
      </c>
      <c r="S15" s="96">
        <v>95</v>
      </c>
      <c r="T15" s="129">
        <f t="shared" ref="T15:T16" si="6">S15*400/1000</f>
        <v>38</v>
      </c>
      <c r="U15" s="98"/>
      <c r="V15" s="150"/>
      <c r="W15" s="139"/>
      <c r="X15" s="139"/>
      <c r="Y15" s="147"/>
      <c r="Z15" s="431"/>
      <c r="AA15" s="113"/>
      <c r="AB15" s="113"/>
      <c r="AC15" s="114"/>
      <c r="AD15" s="103"/>
      <c r="AE15" s="115"/>
      <c r="AF15" s="115"/>
      <c r="AG15" s="125"/>
      <c r="AH15" s="137"/>
      <c r="AI15" s="431"/>
      <c r="AJ15" s="113"/>
      <c r="AK15" s="113"/>
      <c r="AL15" s="114"/>
      <c r="AM15" s="103"/>
      <c r="AN15" s="107">
        <v>0.50566844919786103</v>
      </c>
      <c r="AO15" s="119"/>
      <c r="AP15" s="139"/>
      <c r="AQ15" s="149"/>
    </row>
    <row r="16" spans="1:43" s="118" customFormat="1" ht="30" customHeight="1">
      <c r="A16" s="435"/>
      <c r="B16" s="408"/>
      <c r="C16" s="96"/>
      <c r="D16" s="96"/>
      <c r="E16" s="112"/>
      <c r="F16" s="142"/>
      <c r="G16" s="410"/>
      <c r="H16" s="96" t="s">
        <v>316</v>
      </c>
      <c r="I16" s="96">
        <v>27</v>
      </c>
      <c r="J16" s="129">
        <f t="shared" si="4"/>
        <v>10.8</v>
      </c>
      <c r="K16" s="142"/>
      <c r="L16" s="408"/>
      <c r="M16" s="96" t="s">
        <v>42</v>
      </c>
      <c r="N16" s="96">
        <v>37</v>
      </c>
      <c r="O16" s="129">
        <f t="shared" si="5"/>
        <v>14.8</v>
      </c>
      <c r="P16" s="98"/>
      <c r="Q16" s="408"/>
      <c r="R16" s="96" t="s">
        <v>129</v>
      </c>
      <c r="S16" s="96">
        <v>9</v>
      </c>
      <c r="T16" s="129">
        <f t="shared" si="6"/>
        <v>3.6</v>
      </c>
      <c r="U16" s="98"/>
      <c r="V16" s="150"/>
      <c r="W16" s="152"/>
      <c r="X16" s="140"/>
      <c r="Y16" s="136"/>
      <c r="Z16" s="431"/>
      <c r="AA16" s="113"/>
      <c r="AB16" s="113"/>
      <c r="AC16" s="114"/>
      <c r="AD16" s="103"/>
      <c r="AE16" s="153"/>
      <c r="AF16" s="153"/>
      <c r="AG16" s="154"/>
      <c r="AH16" s="125"/>
      <c r="AI16" s="431"/>
      <c r="AJ16" s="145"/>
      <c r="AK16" s="113"/>
      <c r="AL16" s="114"/>
      <c r="AM16" s="103"/>
      <c r="AN16" s="107"/>
      <c r="AO16" s="119">
        <v>0.41038961038961036</v>
      </c>
      <c r="AP16" s="155"/>
      <c r="AQ16" s="141"/>
    </row>
    <row r="17" spans="1:43" s="118" customFormat="1" ht="30" customHeight="1">
      <c r="A17" s="435"/>
      <c r="B17" s="408"/>
      <c r="C17" s="96"/>
      <c r="D17" s="96"/>
      <c r="E17" s="120"/>
      <c r="F17" s="142"/>
      <c r="G17" s="410"/>
      <c r="H17" s="96"/>
      <c r="I17" s="96"/>
      <c r="J17" s="120"/>
      <c r="K17" s="142"/>
      <c r="L17" s="408"/>
      <c r="M17" s="96"/>
      <c r="N17" s="96"/>
      <c r="O17" s="129"/>
      <c r="P17" s="98"/>
      <c r="Q17" s="408"/>
      <c r="R17" s="96"/>
      <c r="S17" s="96"/>
      <c r="T17" s="129"/>
      <c r="U17" s="98"/>
      <c r="V17" s="156"/>
      <c r="W17" s="152"/>
      <c r="X17" s="155"/>
      <c r="Y17" s="123"/>
      <c r="Z17" s="431"/>
      <c r="AA17" s="113"/>
      <c r="AB17" s="113"/>
      <c r="AC17" s="114"/>
      <c r="AD17" s="103"/>
      <c r="AE17" s="148"/>
      <c r="AF17" s="137"/>
      <c r="AG17" s="124"/>
      <c r="AH17" s="137"/>
      <c r="AI17" s="431"/>
      <c r="AJ17" s="145"/>
      <c r="AK17" s="113"/>
      <c r="AL17" s="114"/>
      <c r="AM17" s="103"/>
      <c r="AN17" s="156"/>
      <c r="AO17" s="152"/>
      <c r="AP17" s="155">
        <v>0.17181818181818184</v>
      </c>
      <c r="AQ17" s="157"/>
    </row>
    <row r="18" spans="1:43" s="118" customFormat="1" ht="30" customHeight="1">
      <c r="A18" s="435"/>
      <c r="B18" s="408"/>
      <c r="C18" s="96"/>
      <c r="D18" s="96"/>
      <c r="E18" s="120"/>
      <c r="F18" s="142"/>
      <c r="G18" s="410"/>
      <c r="H18" s="96"/>
      <c r="I18" s="96"/>
      <c r="J18" s="120"/>
      <c r="K18" s="142"/>
      <c r="L18" s="408"/>
      <c r="M18" s="96"/>
      <c r="N18" s="96"/>
      <c r="O18" s="129"/>
      <c r="P18" s="98"/>
      <c r="Q18" s="408"/>
      <c r="R18" s="96"/>
      <c r="S18" s="96"/>
      <c r="T18" s="129"/>
      <c r="U18" s="98"/>
      <c r="V18" s="150"/>
      <c r="W18" s="140"/>
      <c r="X18" s="140"/>
      <c r="Y18" s="123"/>
      <c r="Z18" s="431"/>
      <c r="AA18" s="145"/>
      <c r="AB18" s="113"/>
      <c r="AC18" s="114"/>
      <c r="AD18" s="103"/>
      <c r="AE18" s="158"/>
      <c r="AF18" s="148"/>
      <c r="AG18" s="124"/>
      <c r="AH18" s="137"/>
      <c r="AI18" s="431"/>
      <c r="AJ18" s="145"/>
      <c r="AK18" s="113"/>
      <c r="AL18" s="114"/>
      <c r="AM18" s="103"/>
      <c r="AN18" s="107"/>
      <c r="AO18" s="140"/>
      <c r="AP18" s="140"/>
      <c r="AQ18" s="126">
        <v>0.65454545454545454</v>
      </c>
    </row>
    <row r="19" spans="1:43" s="118" customFormat="1" ht="30" customHeight="1">
      <c r="A19" s="435"/>
      <c r="B19" s="408"/>
      <c r="C19" s="96"/>
      <c r="D19" s="96"/>
      <c r="E19" s="120"/>
      <c r="F19" s="142"/>
      <c r="G19" s="410"/>
      <c r="H19" s="96"/>
      <c r="I19" s="96"/>
      <c r="J19" s="120"/>
      <c r="K19" s="142"/>
      <c r="L19" s="408"/>
      <c r="M19" s="96"/>
      <c r="N19" s="96"/>
      <c r="O19" s="129"/>
      <c r="P19" s="98"/>
      <c r="Q19" s="408"/>
      <c r="R19" s="96"/>
      <c r="S19" s="96"/>
      <c r="T19" s="129"/>
      <c r="U19" s="98"/>
      <c r="V19" s="159"/>
      <c r="W19" s="139"/>
      <c r="X19" s="140"/>
      <c r="Y19" s="136"/>
      <c r="Z19" s="431"/>
      <c r="AA19" s="113"/>
      <c r="AB19" s="113"/>
      <c r="AC19" s="114"/>
      <c r="AD19" s="103"/>
      <c r="AE19" s="160"/>
      <c r="AF19" s="115"/>
      <c r="AG19" s="125"/>
      <c r="AH19" s="137"/>
      <c r="AI19" s="431"/>
      <c r="AJ19" s="145"/>
      <c r="AK19" s="113"/>
      <c r="AL19" s="114"/>
      <c r="AM19" s="103"/>
      <c r="AN19" s="156"/>
      <c r="AO19" s="152"/>
      <c r="AP19" s="161"/>
      <c r="AQ19" s="141"/>
    </row>
    <row r="20" spans="1:43" s="118" customFormat="1" ht="30" customHeight="1">
      <c r="A20" s="435"/>
      <c r="B20" s="408"/>
      <c r="C20" s="96"/>
      <c r="D20" s="96"/>
      <c r="E20" s="120"/>
      <c r="F20" s="142"/>
      <c r="G20" s="410"/>
      <c r="H20" s="96"/>
      <c r="I20" s="96"/>
      <c r="J20" s="120"/>
      <c r="K20" s="142"/>
      <c r="L20" s="413"/>
      <c r="M20" s="96"/>
      <c r="N20" s="96"/>
      <c r="O20" s="96"/>
      <c r="P20" s="98"/>
      <c r="Q20" s="413"/>
      <c r="R20" s="96"/>
      <c r="S20" s="96"/>
      <c r="T20" s="129"/>
      <c r="U20" s="98"/>
      <c r="V20" s="162"/>
      <c r="W20" s="140"/>
      <c r="X20" s="140"/>
      <c r="Y20" s="136"/>
      <c r="Z20" s="431"/>
      <c r="AA20" s="113"/>
      <c r="AB20" s="113"/>
      <c r="AC20" s="114"/>
      <c r="AD20" s="103"/>
      <c r="AE20" s="148"/>
      <c r="AF20" s="137"/>
      <c r="AG20" s="124"/>
      <c r="AH20" s="148"/>
      <c r="AI20" s="431"/>
      <c r="AJ20" s="145"/>
      <c r="AK20" s="113"/>
      <c r="AL20" s="114"/>
      <c r="AM20" s="103"/>
      <c r="AN20" s="162"/>
      <c r="AO20" s="140"/>
      <c r="AP20" s="140"/>
      <c r="AQ20" s="126"/>
    </row>
    <row r="21" spans="1:43" s="118" customFormat="1" ht="30" customHeight="1">
      <c r="A21" s="434" t="s">
        <v>39</v>
      </c>
      <c r="B21" s="407" t="str">
        <f>[2]九如月菜單!F3</f>
        <v>炒小白菜</v>
      </c>
      <c r="C21" s="96" t="s">
        <v>317</v>
      </c>
      <c r="D21" s="96">
        <v>85</v>
      </c>
      <c r="E21" s="129">
        <f>D21*400/1000</f>
        <v>34</v>
      </c>
      <c r="F21" s="142"/>
      <c r="G21" s="409" t="str">
        <f>[2]九如月菜單!F4</f>
        <v>炒空心菜</v>
      </c>
      <c r="H21" s="97" t="s">
        <v>318</v>
      </c>
      <c r="I21" s="96">
        <v>85</v>
      </c>
      <c r="J21" s="129">
        <f t="shared" ref="J21" si="7">I21*400/1000</f>
        <v>34</v>
      </c>
      <c r="K21" s="142"/>
      <c r="L21" s="407" t="str">
        <f>萬新月菜單!F5</f>
        <v>有機蔬菜</v>
      </c>
      <c r="M21" s="97" t="s">
        <v>87</v>
      </c>
      <c r="N21" s="96">
        <v>85</v>
      </c>
      <c r="O21" s="129">
        <f>N21*400/1000</f>
        <v>34</v>
      </c>
      <c r="P21" s="98"/>
      <c r="Q21" s="407" t="str">
        <f>萬新月菜單!F6</f>
        <v>炒青花菜</v>
      </c>
      <c r="R21" s="96" t="s">
        <v>121</v>
      </c>
      <c r="S21" s="96">
        <v>95</v>
      </c>
      <c r="T21" s="129">
        <f>S21*400/1000</f>
        <v>38</v>
      </c>
      <c r="U21" s="98"/>
      <c r="V21" s="166"/>
      <c r="W21" s="167"/>
      <c r="X21" s="140"/>
      <c r="Y21" s="168"/>
      <c r="Z21" s="431"/>
      <c r="AA21" s="113"/>
      <c r="AB21" s="113"/>
      <c r="AC21" s="113"/>
      <c r="AD21" s="103"/>
      <c r="AE21" s="169"/>
      <c r="AF21" s="169"/>
      <c r="AG21" s="124"/>
      <c r="AH21" s="154"/>
      <c r="AI21" s="431"/>
      <c r="AJ21" s="113"/>
      <c r="AK21" s="113"/>
      <c r="AL21" s="114"/>
      <c r="AM21" s="103"/>
      <c r="AN21" s="166"/>
      <c r="AO21" s="167"/>
      <c r="AP21" s="155">
        <v>0.80545454545454542</v>
      </c>
      <c r="AQ21" s="157"/>
    </row>
    <row r="22" spans="1:43" s="118" customFormat="1" ht="30" customHeight="1">
      <c r="A22" s="435"/>
      <c r="B22" s="408"/>
      <c r="C22" s="96"/>
      <c r="D22" s="96"/>
      <c r="E22" s="120"/>
      <c r="F22" s="142"/>
      <c r="G22" s="410"/>
      <c r="H22" s="96"/>
      <c r="I22" s="96"/>
      <c r="J22" s="112"/>
      <c r="K22" s="142"/>
      <c r="L22" s="408"/>
      <c r="M22" s="97"/>
      <c r="N22" s="96"/>
      <c r="O22" s="96"/>
      <c r="P22" s="98"/>
      <c r="Q22" s="408"/>
      <c r="R22" s="96"/>
      <c r="S22" s="96"/>
      <c r="T22" s="96"/>
      <c r="U22" s="98"/>
      <c r="V22" s="166"/>
      <c r="W22" s="167"/>
      <c r="X22" s="140"/>
      <c r="Y22" s="168"/>
      <c r="Z22" s="431"/>
      <c r="AA22" s="113"/>
      <c r="AB22" s="113"/>
      <c r="AC22" s="113"/>
      <c r="AD22" s="103"/>
      <c r="AE22" s="169"/>
      <c r="AF22" s="169"/>
      <c r="AG22" s="124"/>
      <c r="AH22" s="154"/>
      <c r="AI22" s="431"/>
      <c r="AJ22" s="113"/>
      <c r="AK22" s="113"/>
      <c r="AL22" s="114"/>
      <c r="AM22" s="103"/>
      <c r="AN22" s="166"/>
      <c r="AO22" s="167"/>
      <c r="AP22" s="155"/>
      <c r="AQ22" s="157"/>
    </row>
    <row r="23" spans="1:43" s="118" customFormat="1" ht="30" customHeight="1">
      <c r="A23" s="435"/>
      <c r="B23" s="408"/>
      <c r="C23" s="96"/>
      <c r="D23" s="96"/>
      <c r="E23" s="120"/>
      <c r="F23" s="142"/>
      <c r="G23" s="410"/>
      <c r="H23" s="96"/>
      <c r="I23" s="96"/>
      <c r="J23" s="120"/>
      <c r="K23" s="142"/>
      <c r="L23" s="408"/>
      <c r="M23" s="96"/>
      <c r="N23" s="96"/>
      <c r="O23" s="96"/>
      <c r="P23" s="98"/>
      <c r="Q23" s="408"/>
      <c r="R23" s="97"/>
      <c r="S23" s="96"/>
      <c r="T23" s="96"/>
      <c r="U23" s="170"/>
      <c r="V23" s="150"/>
      <c r="W23" s="139"/>
      <c r="X23" s="140"/>
      <c r="Y23" s="136"/>
      <c r="Z23" s="431"/>
      <c r="AA23" s="113"/>
      <c r="AB23" s="113"/>
      <c r="AC23" s="113"/>
      <c r="AD23" s="103"/>
      <c r="AE23" s="148"/>
      <c r="AF23" s="148"/>
      <c r="AG23" s="124"/>
      <c r="AH23" s="125"/>
      <c r="AI23" s="431"/>
      <c r="AJ23" s="113"/>
      <c r="AK23" s="113"/>
      <c r="AL23" s="114"/>
      <c r="AM23" s="103"/>
      <c r="AN23" s="150"/>
      <c r="AO23" s="139"/>
      <c r="AP23" s="155">
        <v>9.0909090909090909E-4</v>
      </c>
      <c r="AQ23" s="141"/>
    </row>
    <row r="24" spans="1:43" s="118" customFormat="1" ht="30" customHeight="1">
      <c r="A24" s="439"/>
      <c r="B24" s="413"/>
      <c r="C24" s="96"/>
      <c r="D24" s="96"/>
      <c r="E24" s="120"/>
      <c r="F24" s="142"/>
      <c r="G24" s="414"/>
      <c r="H24" s="96"/>
      <c r="I24" s="96"/>
      <c r="J24" s="120"/>
      <c r="K24" s="142"/>
      <c r="L24" s="413"/>
      <c r="M24" s="96"/>
      <c r="N24" s="96"/>
      <c r="O24" s="129"/>
      <c r="P24" s="98"/>
      <c r="Q24" s="413"/>
      <c r="R24" s="96"/>
      <c r="S24" s="96"/>
      <c r="T24" s="129"/>
      <c r="U24" s="98"/>
      <c r="V24" s="150"/>
      <c r="W24" s="140"/>
      <c r="X24" s="140"/>
      <c r="Y24" s="123"/>
      <c r="Z24" s="431"/>
      <c r="AA24" s="113"/>
      <c r="AB24" s="113"/>
      <c r="AC24" s="114"/>
      <c r="AD24" s="103"/>
      <c r="AE24" s="171"/>
      <c r="AF24" s="171"/>
      <c r="AG24" s="154"/>
      <c r="AH24" s="125"/>
      <c r="AI24" s="431"/>
      <c r="AJ24" s="113"/>
      <c r="AK24" s="113"/>
      <c r="AL24" s="114"/>
      <c r="AM24" s="103"/>
      <c r="AN24" s="172"/>
      <c r="AO24" s="173"/>
      <c r="AP24" s="155"/>
      <c r="AQ24" s="126">
        <v>0.65454545454545454</v>
      </c>
    </row>
    <row r="25" spans="1:43" s="118" customFormat="1" ht="30" customHeight="1">
      <c r="A25" s="434" t="s">
        <v>41</v>
      </c>
      <c r="B25" s="407" t="str">
        <f>[2]九如月菜單!G3</f>
        <v>薑絲黃瓜</v>
      </c>
      <c r="C25" s="96" t="s">
        <v>319</v>
      </c>
      <c r="D25" s="96">
        <v>50</v>
      </c>
      <c r="E25" s="129">
        <f t="shared" ref="E25:E26" si="8">D25*400/1000</f>
        <v>20</v>
      </c>
      <c r="F25" s="142"/>
      <c r="G25" s="409" t="str">
        <f>[2]九如月菜單!G4</f>
        <v>味噌蘿蔔</v>
      </c>
      <c r="H25" s="96" t="s">
        <v>320</v>
      </c>
      <c r="I25" s="96">
        <v>50</v>
      </c>
      <c r="J25" s="129">
        <f t="shared" ref="J25:J26" si="9">I25*400/1000</f>
        <v>20</v>
      </c>
      <c r="K25" s="142"/>
      <c r="L25" s="407" t="str">
        <f>萬新月菜單!G5</f>
        <v>蔬 菜 湯</v>
      </c>
      <c r="M25" s="96" t="s">
        <v>120</v>
      </c>
      <c r="N25" s="96">
        <v>38</v>
      </c>
      <c r="O25" s="129">
        <f>N25*400/1000</f>
        <v>15.2</v>
      </c>
      <c r="P25" s="98"/>
      <c r="Q25" s="436" t="str">
        <f>萬新月菜單!G6</f>
        <v>冬 瓜 湯</v>
      </c>
      <c r="R25" s="96" t="s">
        <v>285</v>
      </c>
      <c r="S25" s="96">
        <v>40</v>
      </c>
      <c r="T25" s="129">
        <f>S25*400/1000</f>
        <v>16</v>
      </c>
      <c r="U25" s="98"/>
      <c r="V25" s="107"/>
      <c r="W25" s="139"/>
      <c r="X25" s="140"/>
      <c r="Y25" s="136"/>
      <c r="Z25" s="431"/>
      <c r="AA25" s="113"/>
      <c r="AB25" s="113"/>
      <c r="AC25" s="114"/>
      <c r="AD25" s="103"/>
      <c r="AE25" s="148"/>
      <c r="AF25" s="148"/>
      <c r="AG25" s="124"/>
      <c r="AH25" s="137"/>
      <c r="AI25" s="431"/>
      <c r="AJ25" s="113"/>
      <c r="AK25" s="113"/>
      <c r="AL25" s="114"/>
      <c r="AM25" s="103"/>
      <c r="AN25" s="107">
        <v>1.4318181818181819</v>
      </c>
      <c r="AO25" s="139"/>
      <c r="AP25" s="155"/>
      <c r="AQ25" s="141"/>
    </row>
    <row r="26" spans="1:43" s="118" customFormat="1" ht="30" customHeight="1">
      <c r="A26" s="435"/>
      <c r="B26" s="408"/>
      <c r="C26" s="96" t="s">
        <v>321</v>
      </c>
      <c r="D26" s="96">
        <v>4</v>
      </c>
      <c r="E26" s="129">
        <f t="shared" si="8"/>
        <v>1.6</v>
      </c>
      <c r="F26" s="142"/>
      <c r="G26" s="410"/>
      <c r="H26" s="96" t="s">
        <v>321</v>
      </c>
      <c r="I26" s="96">
        <v>4</v>
      </c>
      <c r="J26" s="129">
        <f t="shared" si="9"/>
        <v>1.6</v>
      </c>
      <c r="K26" s="142"/>
      <c r="L26" s="408"/>
      <c r="M26" s="96"/>
      <c r="N26" s="96"/>
      <c r="O26" s="129"/>
      <c r="P26" s="98"/>
      <c r="Q26" s="437"/>
      <c r="R26" s="96"/>
      <c r="S26" s="96"/>
      <c r="T26" s="129"/>
      <c r="U26" s="98"/>
      <c r="V26" s="107"/>
      <c r="W26" s="152"/>
      <c r="X26" s="140"/>
      <c r="Y26" s="136"/>
      <c r="Z26" s="431"/>
      <c r="AA26" s="113"/>
      <c r="AB26" s="113"/>
      <c r="AC26" s="114"/>
      <c r="AD26" s="103"/>
      <c r="AE26" s="148"/>
      <c r="AF26" s="115"/>
      <c r="AG26" s="137"/>
      <c r="AH26" s="137"/>
      <c r="AI26" s="431"/>
      <c r="AJ26" s="113"/>
      <c r="AK26" s="113"/>
      <c r="AL26" s="114"/>
      <c r="AM26" s="103"/>
      <c r="AN26" s="107">
        <v>0.28636363636363638</v>
      </c>
      <c r="AO26" s="139"/>
      <c r="AP26" s="155"/>
      <c r="AQ26" s="141"/>
    </row>
    <row r="27" spans="1:43" s="118" customFormat="1" ht="30" customHeight="1">
      <c r="A27" s="435"/>
      <c r="B27" s="408"/>
      <c r="C27" s="96" t="s">
        <v>322</v>
      </c>
      <c r="D27" s="96">
        <v>0.5</v>
      </c>
      <c r="E27" s="96">
        <v>0.5</v>
      </c>
      <c r="F27" s="142"/>
      <c r="G27" s="410"/>
      <c r="H27" s="96"/>
      <c r="I27" s="96"/>
      <c r="J27" s="112"/>
      <c r="K27" s="142"/>
      <c r="L27" s="408"/>
      <c r="M27" s="96"/>
      <c r="N27" s="96"/>
      <c r="O27" s="129"/>
      <c r="P27" s="98"/>
      <c r="Q27" s="437"/>
      <c r="R27" s="96"/>
      <c r="S27" s="96"/>
      <c r="T27" s="129"/>
      <c r="U27" s="98"/>
      <c r="V27" s="150"/>
      <c r="W27" s="139"/>
      <c r="X27" s="140"/>
      <c r="Y27" s="136"/>
      <c r="Z27" s="431"/>
      <c r="AA27" s="113"/>
      <c r="AB27" s="113"/>
      <c r="AC27" s="114"/>
      <c r="AD27" s="103"/>
      <c r="AE27" s="148"/>
      <c r="AF27" s="148"/>
      <c r="AG27" s="124"/>
      <c r="AH27" s="125"/>
      <c r="AI27" s="431"/>
      <c r="AJ27" s="113"/>
      <c r="AK27" s="113"/>
      <c r="AL27" s="114"/>
      <c r="AM27" s="103"/>
      <c r="AN27" s="150"/>
      <c r="AO27" s="119"/>
      <c r="AP27" s="155"/>
      <c r="AQ27" s="141"/>
    </row>
    <row r="28" spans="1:43" s="118" customFormat="1" ht="30" customHeight="1">
      <c r="A28" s="435"/>
      <c r="B28" s="408"/>
      <c r="C28" s="96"/>
      <c r="D28" s="96"/>
      <c r="E28" s="120"/>
      <c r="F28" s="142"/>
      <c r="G28" s="410"/>
      <c r="H28" s="96"/>
      <c r="I28" s="96"/>
      <c r="J28" s="112"/>
      <c r="K28" s="142"/>
      <c r="L28" s="408"/>
      <c r="M28" s="310"/>
      <c r="N28" s="96"/>
      <c r="O28" s="129"/>
      <c r="P28" s="177"/>
      <c r="Q28" s="437"/>
      <c r="R28" s="96"/>
      <c r="S28" s="96"/>
      <c r="T28" s="129"/>
      <c r="U28" s="98"/>
      <c r="V28" s="150"/>
      <c r="W28" s="139"/>
      <c r="X28" s="140"/>
      <c r="Y28" s="123"/>
      <c r="Z28" s="431"/>
      <c r="AA28" s="113"/>
      <c r="AB28" s="113"/>
      <c r="AC28" s="114"/>
      <c r="AD28" s="103"/>
      <c r="AE28" s="148"/>
      <c r="AF28" s="148"/>
      <c r="AG28" s="137"/>
      <c r="AH28" s="125"/>
      <c r="AI28" s="431"/>
      <c r="AJ28" s="113"/>
      <c r="AK28" s="113"/>
      <c r="AL28" s="114"/>
      <c r="AM28" s="103"/>
      <c r="AN28" s="150"/>
      <c r="AO28" s="139"/>
      <c r="AP28" s="155">
        <v>0</v>
      </c>
      <c r="AQ28" s="141"/>
    </row>
    <row r="29" spans="1:43" s="118" customFormat="1" ht="30" customHeight="1">
      <c r="A29" s="435"/>
      <c r="B29" s="408"/>
      <c r="C29" s="96"/>
      <c r="D29" s="120"/>
      <c r="E29" s="120"/>
      <c r="F29" s="142"/>
      <c r="G29" s="410"/>
      <c r="H29" s="96"/>
      <c r="I29" s="96"/>
      <c r="J29" s="120"/>
      <c r="K29" s="142"/>
      <c r="L29" s="413"/>
      <c r="M29" s="310"/>
      <c r="N29" s="310"/>
      <c r="O29" s="185"/>
      <c r="P29" s="177"/>
      <c r="Q29" s="438"/>
      <c r="R29" s="310"/>
      <c r="S29" s="310"/>
      <c r="T29" s="185"/>
      <c r="U29" s="177"/>
      <c r="V29" s="186"/>
      <c r="W29" s="187"/>
      <c r="X29" s="188"/>
      <c r="Y29" s="189"/>
      <c r="Z29" s="431"/>
      <c r="AA29" s="113"/>
      <c r="AB29" s="113"/>
      <c r="AC29" s="114"/>
      <c r="AD29" s="103"/>
      <c r="AE29" s="148"/>
      <c r="AF29" s="148"/>
      <c r="AG29" s="137"/>
      <c r="AH29" s="137"/>
      <c r="AI29" s="431"/>
      <c r="AJ29" s="113"/>
      <c r="AK29" s="113"/>
      <c r="AL29" s="114"/>
      <c r="AM29" s="103"/>
      <c r="AN29" s="150"/>
      <c r="AO29" s="139"/>
      <c r="AP29" s="155">
        <v>0</v>
      </c>
      <c r="AQ29" s="141"/>
    </row>
    <row r="30" spans="1:43" s="118" customFormat="1" ht="30" customHeight="1">
      <c r="A30" s="190" t="s">
        <v>43</v>
      </c>
      <c r="B30" s="311" t="s">
        <v>323</v>
      </c>
      <c r="C30" s="192" t="s">
        <v>7</v>
      </c>
      <c r="D30" s="120"/>
      <c r="E30" s="120"/>
      <c r="F30" s="142"/>
      <c r="G30" s="397"/>
      <c r="H30" s="96"/>
      <c r="I30" s="120"/>
      <c r="J30" s="120"/>
      <c r="K30" s="142"/>
      <c r="L30" s="311" t="s">
        <v>43</v>
      </c>
      <c r="M30" s="192" t="s">
        <v>7</v>
      </c>
      <c r="N30" s="96"/>
      <c r="O30" s="129"/>
      <c r="P30" s="98"/>
      <c r="Q30" s="311"/>
      <c r="R30" s="192"/>
      <c r="S30" s="96"/>
      <c r="T30" s="129"/>
      <c r="U30" s="98"/>
      <c r="V30" s="150"/>
      <c r="W30" s="139"/>
      <c r="X30" s="140"/>
      <c r="Y30" s="136"/>
      <c r="Z30" s="193"/>
      <c r="AA30" s="194"/>
      <c r="AB30" s="113"/>
      <c r="AC30" s="114"/>
      <c r="AD30" s="103"/>
      <c r="AE30" s="148"/>
      <c r="AF30" s="148"/>
      <c r="AG30" s="137"/>
      <c r="AH30" s="137"/>
      <c r="AI30" s="193"/>
      <c r="AJ30" s="194"/>
      <c r="AK30" s="145"/>
      <c r="AL30" s="145"/>
      <c r="AM30" s="145"/>
      <c r="AN30" s="135"/>
      <c r="AO30" s="139"/>
      <c r="AP30" s="140"/>
      <c r="AQ30" s="141"/>
    </row>
    <row r="31" spans="1:43" s="118" customFormat="1" ht="30" customHeight="1" thickBot="1">
      <c r="A31" s="195" t="s">
        <v>44</v>
      </c>
      <c r="B31" s="398"/>
      <c r="C31" s="197"/>
      <c r="D31" s="197"/>
      <c r="E31" s="197"/>
      <c r="F31" s="399"/>
      <c r="G31" s="398"/>
      <c r="H31" s="197"/>
      <c r="I31" s="197"/>
      <c r="J31" s="197"/>
      <c r="K31" s="399"/>
      <c r="L31" s="199"/>
      <c r="M31" s="200"/>
      <c r="N31" s="312"/>
      <c r="O31" s="205"/>
      <c r="P31" s="203"/>
      <c r="Q31" s="313"/>
      <c r="R31" s="200"/>
      <c r="S31" s="312"/>
      <c r="T31" s="205"/>
      <c r="U31" s="203"/>
      <c r="V31" s="206"/>
      <c r="W31" s="207"/>
      <c r="X31" s="207"/>
      <c r="Y31" s="208"/>
      <c r="Z31" s="193"/>
      <c r="AA31" s="194"/>
      <c r="AB31" s="113"/>
      <c r="AC31" s="114"/>
      <c r="AD31" s="103"/>
      <c r="AE31" s="148"/>
      <c r="AF31" s="148"/>
      <c r="AG31" s="148"/>
      <c r="AH31" s="148"/>
      <c r="AI31" s="193"/>
      <c r="AJ31" s="194"/>
      <c r="AK31" s="113"/>
      <c r="AL31" s="114"/>
      <c r="AM31" s="103"/>
      <c r="AN31" s="150"/>
      <c r="AO31" s="209"/>
      <c r="AP31" s="209"/>
      <c r="AQ31" s="210"/>
    </row>
    <row r="32" spans="1:43" s="118" customFormat="1" ht="30" customHeight="1">
      <c r="A32" s="432" t="s">
        <v>45</v>
      </c>
      <c r="B32" s="411" t="s">
        <v>324</v>
      </c>
      <c r="C32" s="412"/>
      <c r="D32" s="314">
        <v>5.5</v>
      </c>
      <c r="E32" s="215"/>
      <c r="F32" s="216"/>
      <c r="G32" s="411" t="s">
        <v>324</v>
      </c>
      <c r="H32" s="412"/>
      <c r="I32" s="314">
        <v>6.3</v>
      </c>
      <c r="J32" s="215"/>
      <c r="K32" s="216"/>
      <c r="L32" s="411" t="s">
        <v>46</v>
      </c>
      <c r="M32" s="412"/>
      <c r="N32" s="314">
        <v>5.5</v>
      </c>
      <c r="O32" s="215"/>
      <c r="P32" s="216"/>
      <c r="Q32" s="411" t="s">
        <v>46</v>
      </c>
      <c r="R32" s="412"/>
      <c r="S32" s="316">
        <v>5.5</v>
      </c>
      <c r="T32" s="221"/>
      <c r="U32" s="222"/>
      <c r="V32" s="211"/>
      <c r="W32" s="212"/>
      <c r="X32" s="213"/>
      <c r="Y32" s="214"/>
      <c r="Z32" s="441"/>
      <c r="AA32" s="441"/>
      <c r="AB32" s="223"/>
      <c r="AC32" s="224"/>
      <c r="AD32" s="225"/>
      <c r="AE32" s="171"/>
      <c r="AF32" s="148"/>
      <c r="AG32" s="137"/>
      <c r="AH32" s="137"/>
      <c r="AI32" s="441"/>
      <c r="AJ32" s="441"/>
      <c r="AK32" s="223"/>
      <c r="AL32" s="224"/>
      <c r="AM32" s="225"/>
      <c r="AN32" s="226"/>
      <c r="AO32" s="227"/>
      <c r="AP32" s="228"/>
      <c r="AQ32" s="229"/>
    </row>
    <row r="33" spans="1:48" s="118" customFormat="1" ht="30" customHeight="1">
      <c r="A33" s="432"/>
      <c r="B33" s="231" t="s">
        <v>325</v>
      </c>
      <c r="C33" s="133"/>
      <c r="D33" s="315">
        <v>3</v>
      </c>
      <c r="E33" s="233"/>
      <c r="F33" s="234"/>
      <c r="G33" s="231" t="s">
        <v>325</v>
      </c>
      <c r="H33" s="133"/>
      <c r="I33" s="315">
        <v>3</v>
      </c>
      <c r="J33" s="233"/>
      <c r="K33" s="234"/>
      <c r="L33" s="231" t="s">
        <v>47</v>
      </c>
      <c r="M33" s="133"/>
      <c r="N33" s="315">
        <v>3</v>
      </c>
      <c r="O33" s="233"/>
      <c r="P33" s="234"/>
      <c r="Q33" s="231" t="s">
        <v>47</v>
      </c>
      <c r="R33" s="133"/>
      <c r="S33" s="315">
        <v>3</v>
      </c>
      <c r="T33" s="233"/>
      <c r="U33" s="234"/>
      <c r="V33" s="163"/>
      <c r="W33" s="164"/>
      <c r="X33" s="164"/>
      <c r="Y33" s="230"/>
      <c r="Z33" s="235"/>
      <c r="AA33" s="145"/>
      <c r="AB33" s="223"/>
      <c r="AC33" s="224"/>
      <c r="AD33" s="225"/>
      <c r="AE33" s="116"/>
      <c r="AF33" s="116"/>
      <c r="AG33" s="116"/>
      <c r="AH33" s="116"/>
      <c r="AI33" s="235"/>
      <c r="AJ33" s="145"/>
      <c r="AK33" s="223"/>
      <c r="AL33" s="223"/>
      <c r="AM33" s="225"/>
      <c r="AN33" s="163"/>
      <c r="AO33" s="164"/>
      <c r="AP33" s="164"/>
      <c r="AQ33" s="236"/>
    </row>
    <row r="34" spans="1:48" s="237" customFormat="1" ht="30" customHeight="1">
      <c r="A34" s="432"/>
      <c r="B34" s="405" t="s">
        <v>326</v>
      </c>
      <c r="C34" s="406"/>
      <c r="D34" s="315">
        <v>1.7</v>
      </c>
      <c r="E34" s="233"/>
      <c r="F34" s="234"/>
      <c r="G34" s="405" t="s">
        <v>326</v>
      </c>
      <c r="H34" s="406"/>
      <c r="I34" s="315">
        <v>1.5</v>
      </c>
      <c r="J34" s="233"/>
      <c r="K34" s="234"/>
      <c r="L34" s="405" t="s">
        <v>48</v>
      </c>
      <c r="M34" s="406"/>
      <c r="N34" s="315">
        <v>1.6</v>
      </c>
      <c r="O34" s="233"/>
      <c r="P34" s="234"/>
      <c r="Q34" s="405" t="s">
        <v>48</v>
      </c>
      <c r="R34" s="406"/>
      <c r="S34" s="315">
        <v>1.9</v>
      </c>
      <c r="T34" s="233"/>
      <c r="U34" s="234"/>
      <c r="V34" s="163"/>
      <c r="W34" s="164"/>
      <c r="X34" s="164"/>
      <c r="Y34" s="230"/>
      <c r="Z34" s="441"/>
      <c r="AA34" s="441"/>
      <c r="AB34" s="223"/>
      <c r="AC34" s="224"/>
      <c r="AD34" s="225"/>
      <c r="AE34" s="116"/>
      <c r="AF34" s="116"/>
      <c r="AG34" s="116"/>
      <c r="AH34" s="116"/>
      <c r="AI34" s="441"/>
      <c r="AJ34" s="441"/>
      <c r="AK34" s="223"/>
      <c r="AL34" s="224"/>
      <c r="AM34" s="225"/>
      <c r="AN34" s="163"/>
      <c r="AO34" s="164"/>
      <c r="AP34" s="164"/>
      <c r="AQ34" s="236"/>
    </row>
    <row r="35" spans="1:48" s="237" customFormat="1" ht="30" customHeight="1">
      <c r="A35" s="432"/>
      <c r="B35" s="405" t="s">
        <v>327</v>
      </c>
      <c r="C35" s="406"/>
      <c r="D35" s="315">
        <v>0</v>
      </c>
      <c r="E35" s="233"/>
      <c r="F35" s="234"/>
      <c r="G35" s="405" t="s">
        <v>327</v>
      </c>
      <c r="H35" s="406"/>
      <c r="I35" s="315">
        <v>0</v>
      </c>
      <c r="J35" s="233"/>
      <c r="K35" s="234"/>
      <c r="L35" s="405" t="s">
        <v>49</v>
      </c>
      <c r="M35" s="406"/>
      <c r="N35" s="315">
        <v>0</v>
      </c>
      <c r="O35" s="233"/>
      <c r="P35" s="234"/>
      <c r="Q35" s="405" t="s">
        <v>49</v>
      </c>
      <c r="R35" s="406"/>
      <c r="S35" s="315">
        <v>0</v>
      </c>
      <c r="T35" s="233"/>
      <c r="U35" s="234"/>
      <c r="V35" s="150"/>
      <c r="W35" s="139"/>
      <c r="X35" s="139"/>
      <c r="Y35" s="147"/>
      <c r="Z35" s="441"/>
      <c r="AA35" s="441"/>
      <c r="AB35" s="223"/>
      <c r="AC35" s="223"/>
      <c r="AD35" s="225"/>
      <c r="AE35" s="148"/>
      <c r="AF35" s="148"/>
      <c r="AG35" s="148"/>
      <c r="AH35" s="148"/>
      <c r="AI35" s="441"/>
      <c r="AJ35" s="441"/>
      <c r="AK35" s="223"/>
      <c r="AL35" s="223"/>
      <c r="AM35" s="225"/>
      <c r="AN35" s="150"/>
      <c r="AO35" s="139"/>
      <c r="AP35" s="139"/>
      <c r="AQ35" s="149"/>
    </row>
    <row r="36" spans="1:48" s="237" customFormat="1" ht="30" customHeight="1">
      <c r="A36" s="432"/>
      <c r="B36" s="405" t="s">
        <v>328</v>
      </c>
      <c r="C36" s="406"/>
      <c r="D36" s="315">
        <v>1</v>
      </c>
      <c r="E36" s="233"/>
      <c r="F36" s="234"/>
      <c r="G36" s="405" t="s">
        <v>329</v>
      </c>
      <c r="H36" s="406"/>
      <c r="I36" s="315">
        <v>0</v>
      </c>
      <c r="J36" s="233"/>
      <c r="K36" s="234"/>
      <c r="L36" s="405" t="s">
        <v>50</v>
      </c>
      <c r="M36" s="406"/>
      <c r="N36" s="315">
        <v>1</v>
      </c>
      <c r="O36" s="233"/>
      <c r="P36" s="234"/>
      <c r="Q36" s="405" t="s">
        <v>50</v>
      </c>
      <c r="R36" s="406"/>
      <c r="S36" s="315">
        <v>0</v>
      </c>
      <c r="T36" s="233"/>
      <c r="U36" s="234"/>
      <c r="V36" s="163"/>
      <c r="W36" s="164"/>
      <c r="X36" s="164"/>
      <c r="Y36" s="230"/>
      <c r="Z36" s="441"/>
      <c r="AA36" s="441"/>
      <c r="AB36" s="223"/>
      <c r="AC36" s="223"/>
      <c r="AD36" s="225"/>
      <c r="AE36" s="116"/>
      <c r="AF36" s="116"/>
      <c r="AG36" s="116"/>
      <c r="AH36" s="116"/>
      <c r="AI36" s="441"/>
      <c r="AJ36" s="441"/>
      <c r="AK36" s="223"/>
      <c r="AL36" s="223"/>
      <c r="AM36" s="225"/>
      <c r="AN36" s="163"/>
      <c r="AO36" s="164"/>
      <c r="AP36" s="164"/>
      <c r="AQ36" s="236"/>
    </row>
    <row r="37" spans="1:48" s="250" customFormat="1" ht="30" customHeight="1">
      <c r="A37" s="432"/>
      <c r="B37" s="405" t="s">
        <v>330</v>
      </c>
      <c r="C37" s="406"/>
      <c r="D37" s="315">
        <v>3.6</v>
      </c>
      <c r="E37" s="233"/>
      <c r="F37" s="234"/>
      <c r="G37" s="405" t="s">
        <v>330</v>
      </c>
      <c r="H37" s="406"/>
      <c r="I37" s="315">
        <v>2.5</v>
      </c>
      <c r="J37" s="233"/>
      <c r="K37" s="234"/>
      <c r="L37" s="405" t="s">
        <v>65</v>
      </c>
      <c r="M37" s="406"/>
      <c r="N37" s="315">
        <v>2.8</v>
      </c>
      <c r="O37" s="233"/>
      <c r="P37" s="234"/>
      <c r="Q37" s="405" t="s">
        <v>65</v>
      </c>
      <c r="R37" s="406"/>
      <c r="S37" s="315">
        <v>2.5</v>
      </c>
      <c r="T37" s="233"/>
      <c r="U37" s="234"/>
      <c r="V37" s="163"/>
      <c r="W37" s="164"/>
      <c r="X37" s="164"/>
      <c r="Y37" s="230"/>
      <c r="Z37" s="441"/>
      <c r="AA37" s="441"/>
      <c r="AB37" s="223"/>
      <c r="AC37" s="224"/>
      <c r="AD37" s="225"/>
      <c r="AE37" s="116"/>
      <c r="AF37" s="116"/>
      <c r="AG37" s="116"/>
      <c r="AH37" s="116"/>
      <c r="AI37" s="441"/>
      <c r="AJ37" s="441"/>
      <c r="AK37" s="223"/>
      <c r="AL37" s="224"/>
      <c r="AM37" s="225"/>
      <c r="AN37" s="163"/>
      <c r="AO37" s="164"/>
      <c r="AP37" s="164"/>
      <c r="AQ37" s="236"/>
    </row>
    <row r="38" spans="1:48" s="264" customFormat="1" ht="30" customHeight="1" thickBot="1">
      <c r="A38" s="433"/>
      <c r="B38" s="402" t="s">
        <v>331</v>
      </c>
      <c r="C38" s="403"/>
      <c r="D38" s="255">
        <f>D32*70+D33*45+D34*25+D35*150+D36*60+D37*75</f>
        <v>892.5</v>
      </c>
      <c r="E38" s="255"/>
      <c r="F38" s="256"/>
      <c r="G38" s="402" t="s">
        <v>331</v>
      </c>
      <c r="H38" s="403"/>
      <c r="I38" s="255">
        <f>I32*70+I33*45+I34*25+I35*150+I36*60+I37*75</f>
        <v>801</v>
      </c>
      <c r="J38" s="255"/>
      <c r="K38" s="256"/>
      <c r="L38" s="402" t="s">
        <v>51</v>
      </c>
      <c r="M38" s="403"/>
      <c r="N38" s="255">
        <f>N32*70+N33*45+N34*25+N35*150+N36*60+N37*75</f>
        <v>830</v>
      </c>
      <c r="O38" s="255"/>
      <c r="P38" s="256"/>
      <c r="Q38" s="402" t="s">
        <v>51</v>
      </c>
      <c r="R38" s="403"/>
      <c r="S38" s="255">
        <f>S32*70+S33*45+S34*25+S35*150+S36*60+S37*75</f>
        <v>755</v>
      </c>
      <c r="T38" s="257"/>
      <c r="U38" s="256"/>
      <c r="V38" s="127"/>
      <c r="W38" s="108"/>
      <c r="X38" s="108"/>
      <c r="Y38" s="109"/>
      <c r="Z38" s="440"/>
      <c r="AA38" s="440"/>
      <c r="AB38" s="258"/>
      <c r="AC38" s="259"/>
      <c r="AD38" s="260"/>
      <c r="AE38" s="116"/>
      <c r="AF38" s="116"/>
      <c r="AG38" s="116"/>
      <c r="AH38" s="116"/>
      <c r="AI38" s="440"/>
      <c r="AJ38" s="440"/>
      <c r="AK38" s="258"/>
      <c r="AL38" s="259"/>
      <c r="AM38" s="260"/>
      <c r="AN38" s="261"/>
      <c r="AO38" s="262"/>
      <c r="AP38" s="262"/>
      <c r="AQ38" s="263"/>
    </row>
    <row r="39" spans="1:48" s="237" customFormat="1" ht="30" customHeight="1" thickBot="1">
      <c r="A39" s="265" t="s">
        <v>52</v>
      </c>
      <c r="B39" s="265" t="s">
        <v>332</v>
      </c>
      <c r="C39" s="269"/>
      <c r="D39" s="270"/>
      <c r="E39" s="270"/>
      <c r="F39" s="271"/>
      <c r="G39" s="265" t="s">
        <v>332</v>
      </c>
      <c r="H39" s="269"/>
      <c r="I39" s="270"/>
      <c r="J39" s="270"/>
      <c r="K39" s="271"/>
      <c r="L39" s="265" t="s">
        <v>52</v>
      </c>
      <c r="M39" s="269"/>
      <c r="N39" s="270"/>
      <c r="O39" s="270"/>
      <c r="P39" s="271"/>
      <c r="Q39" s="265" t="s">
        <v>52</v>
      </c>
      <c r="R39" s="275"/>
      <c r="S39" s="276"/>
      <c r="T39" s="277"/>
      <c r="U39" s="271"/>
      <c r="V39" s="278"/>
      <c r="W39" s="268"/>
      <c r="X39" s="268"/>
      <c r="Y39" s="268"/>
      <c r="Z39" s="223"/>
      <c r="AA39" s="279"/>
      <c r="AB39" s="280"/>
      <c r="AC39" s="281"/>
      <c r="AD39" s="282"/>
      <c r="AE39" s="283"/>
      <c r="AF39" s="283"/>
      <c r="AG39" s="283"/>
      <c r="AH39" s="283"/>
      <c r="AI39" s="223"/>
      <c r="AJ39" s="279"/>
      <c r="AK39" s="280"/>
      <c r="AL39" s="280"/>
      <c r="AM39" s="282"/>
      <c r="AN39" s="284"/>
      <c r="AO39" s="284"/>
      <c r="AP39" s="284"/>
      <c r="AQ39" s="274"/>
    </row>
    <row r="40" spans="1:48" s="286" customFormat="1" ht="27.75" customHeight="1">
      <c r="A40" s="285" t="s">
        <v>53</v>
      </c>
      <c r="G40" s="286" t="s">
        <v>333</v>
      </c>
      <c r="N40" s="286" t="s">
        <v>55</v>
      </c>
      <c r="P40" s="393"/>
      <c r="Q40" s="286" t="s">
        <v>56</v>
      </c>
      <c r="R40" s="288"/>
      <c r="S40" s="424" t="s">
        <v>54</v>
      </c>
      <c r="T40" s="424"/>
      <c r="U40" s="289"/>
      <c r="V40" s="289" t="s">
        <v>56</v>
      </c>
      <c r="Z40" s="287"/>
      <c r="AA40" s="288"/>
      <c r="AB40" s="288"/>
      <c r="AC40" s="443"/>
      <c r="AD40" s="443"/>
      <c r="AE40" s="443"/>
      <c r="AF40" s="442" t="s">
        <v>54</v>
      </c>
      <c r="AG40" s="442"/>
      <c r="AI40" s="290"/>
      <c r="AJ40" s="288"/>
      <c r="AK40" s="288"/>
      <c r="AL40" s="288"/>
      <c r="AM40" s="288"/>
      <c r="AN40" s="287"/>
      <c r="AS40" s="288"/>
      <c r="AT40" s="288"/>
      <c r="AU40" s="288"/>
      <c r="AV40" s="288"/>
    </row>
    <row r="41" spans="1:48">
      <c r="A41" s="291"/>
      <c r="L41" s="292"/>
      <c r="M41" s="74"/>
      <c r="N41" s="293"/>
      <c r="O41" s="294"/>
      <c r="P41" s="292"/>
      <c r="Q41" s="295"/>
      <c r="R41" s="250"/>
      <c r="S41" s="250"/>
      <c r="T41" s="295"/>
      <c r="U41" s="295"/>
      <c r="Z41" s="298"/>
      <c r="AA41" s="250"/>
      <c r="AB41" s="250"/>
      <c r="AC41" s="295"/>
      <c r="AD41" s="295"/>
      <c r="AI41" s="295"/>
      <c r="AJ41" s="250"/>
      <c r="AK41" s="250"/>
      <c r="AL41" s="250"/>
      <c r="AM41" s="295"/>
      <c r="AR41" s="291"/>
    </row>
    <row r="42" spans="1:48">
      <c r="A42" s="291"/>
      <c r="M42" s="300"/>
      <c r="R42" s="304"/>
      <c r="S42" s="291"/>
      <c r="T42" s="291"/>
      <c r="U42" s="305"/>
      <c r="Z42" s="295"/>
      <c r="AA42" s="250"/>
      <c r="AB42" s="250"/>
      <c r="AC42" s="295"/>
      <c r="AD42" s="295"/>
      <c r="AI42" s="295"/>
      <c r="AJ42" s="250"/>
      <c r="AK42" s="250"/>
      <c r="AL42" s="250"/>
      <c r="AM42" s="295"/>
      <c r="AR42" s="291"/>
    </row>
    <row r="43" spans="1:48">
      <c r="A43" s="291"/>
      <c r="L43" s="306"/>
      <c r="Q43" s="307"/>
      <c r="T43" s="307"/>
      <c r="Z43" s="295"/>
      <c r="AA43" s="250"/>
      <c r="AB43" s="250"/>
      <c r="AC43" s="295"/>
      <c r="AD43" s="295"/>
      <c r="AI43" s="295"/>
      <c r="AJ43" s="250"/>
      <c r="AK43" s="250"/>
      <c r="AL43" s="250"/>
      <c r="AM43" s="295"/>
      <c r="AR43" s="291"/>
    </row>
    <row r="44" spans="1:48">
      <c r="L44" s="306"/>
      <c r="Q44" s="307"/>
      <c r="T44" s="307"/>
      <c r="Z44" s="291"/>
      <c r="AL44" s="307"/>
      <c r="AR44" s="291"/>
    </row>
    <row r="45" spans="1:48">
      <c r="L45" s="306"/>
      <c r="Q45" s="307"/>
      <c r="T45" s="307"/>
      <c r="Z45" s="291"/>
      <c r="AL45" s="307"/>
      <c r="AR45" s="291"/>
    </row>
    <row r="46" spans="1:48">
      <c r="L46" s="306"/>
      <c r="Q46" s="307"/>
      <c r="T46" s="307"/>
      <c r="Z46" s="291"/>
      <c r="AL46" s="307"/>
      <c r="AR46" s="291"/>
    </row>
    <row r="47" spans="1:48">
      <c r="L47" s="306"/>
      <c r="Q47" s="307"/>
      <c r="T47" s="307"/>
      <c r="Z47" s="291"/>
      <c r="AL47" s="307"/>
      <c r="AR47" s="291"/>
    </row>
    <row r="48" spans="1:48">
      <c r="A48" s="291"/>
      <c r="L48" s="306"/>
      <c r="N48" s="306"/>
      <c r="O48" s="306"/>
      <c r="P48" s="306"/>
      <c r="Q48" s="307"/>
      <c r="T48" s="307"/>
      <c r="Z48" s="291"/>
      <c r="AL48" s="307"/>
      <c r="AR48" s="291"/>
    </row>
    <row r="49" spans="1:44">
      <c r="A49" s="291"/>
      <c r="L49" s="306"/>
      <c r="N49" s="306"/>
      <c r="O49" s="306"/>
      <c r="P49" s="306"/>
      <c r="Q49" s="307"/>
      <c r="T49" s="307"/>
      <c r="Z49" s="291"/>
      <c r="AL49" s="307"/>
      <c r="AR49" s="291"/>
    </row>
    <row r="50" spans="1:44">
      <c r="A50" s="291"/>
      <c r="L50" s="306"/>
      <c r="N50" s="306"/>
      <c r="O50" s="306"/>
      <c r="P50" s="306"/>
      <c r="Q50" s="307"/>
      <c r="T50" s="307"/>
      <c r="Z50" s="291"/>
      <c r="AL50" s="307"/>
      <c r="AR50" s="291"/>
    </row>
    <row r="51" spans="1:44">
      <c r="A51" s="291"/>
      <c r="AL51" s="307"/>
      <c r="AR51" s="291"/>
    </row>
    <row r="52" spans="1:44">
      <c r="A52" s="291"/>
      <c r="AL52" s="307"/>
      <c r="AR52" s="291"/>
    </row>
    <row r="53" spans="1:44">
      <c r="A53" s="291"/>
      <c r="AL53" s="307"/>
      <c r="AR53" s="291"/>
    </row>
    <row r="54" spans="1:44">
      <c r="A54" s="291"/>
      <c r="AL54" s="307"/>
      <c r="AR54" s="291"/>
    </row>
  </sheetData>
  <mergeCells count="89">
    <mergeCell ref="Q37:R37"/>
    <mergeCell ref="Q38:R38"/>
    <mergeCell ref="L2:M2"/>
    <mergeCell ref="A1:U1"/>
    <mergeCell ref="Q5:Q8"/>
    <mergeCell ref="Q9:Q14"/>
    <mergeCell ref="L35:M35"/>
    <mergeCell ref="Q32:R32"/>
    <mergeCell ref="Q34:R34"/>
    <mergeCell ref="Q35:R35"/>
    <mergeCell ref="A15:A20"/>
    <mergeCell ref="AI38:AJ38"/>
    <mergeCell ref="Z32:AA32"/>
    <mergeCell ref="Z34:AA34"/>
    <mergeCell ref="Z35:AA35"/>
    <mergeCell ref="Z36:AA36"/>
    <mergeCell ref="Z37:AA37"/>
    <mergeCell ref="Z38:AA38"/>
    <mergeCell ref="AI32:AJ32"/>
    <mergeCell ref="AI34:AJ34"/>
    <mergeCell ref="AI35:AJ35"/>
    <mergeCell ref="AI36:AJ36"/>
    <mergeCell ref="AI37:AJ37"/>
    <mergeCell ref="A21:A24"/>
    <mergeCell ref="Q15:Q20"/>
    <mergeCell ref="L36:M36"/>
    <mergeCell ref="A32:A38"/>
    <mergeCell ref="AI5:AI8"/>
    <mergeCell ref="L32:M32"/>
    <mergeCell ref="L34:M34"/>
    <mergeCell ref="L21:L24"/>
    <mergeCell ref="Z21:Z24"/>
    <mergeCell ref="AI21:AI24"/>
    <mergeCell ref="A25:A29"/>
    <mergeCell ref="L25:L29"/>
    <mergeCell ref="Q25:Q29"/>
    <mergeCell ref="Z25:Z29"/>
    <mergeCell ref="AI25:AI29"/>
    <mergeCell ref="Z9:Z14"/>
    <mergeCell ref="A9:A14"/>
    <mergeCell ref="AI9:AI14"/>
    <mergeCell ref="L9:L14"/>
    <mergeCell ref="A5:A8"/>
    <mergeCell ref="L5:L8"/>
    <mergeCell ref="Z5:Z8"/>
    <mergeCell ref="N3:P3"/>
    <mergeCell ref="Q3:R3"/>
    <mergeCell ref="S3:U3"/>
    <mergeCell ref="Z3:AA3"/>
    <mergeCell ref="G5:G14"/>
    <mergeCell ref="I3:K3"/>
    <mergeCell ref="B5:B8"/>
    <mergeCell ref="L3:M3"/>
    <mergeCell ref="S40:T40"/>
    <mergeCell ref="AK3:AM3"/>
    <mergeCell ref="AB3:AD3"/>
    <mergeCell ref="AI3:AJ3"/>
    <mergeCell ref="L15:L20"/>
    <mergeCell ref="Z15:Z20"/>
    <mergeCell ref="Q21:Q24"/>
    <mergeCell ref="AI15:AI20"/>
    <mergeCell ref="AF40:AG40"/>
    <mergeCell ref="AC40:AE40"/>
    <mergeCell ref="L37:M37"/>
    <mergeCell ref="L38:M38"/>
    <mergeCell ref="Q36:R36"/>
    <mergeCell ref="B15:B20"/>
    <mergeCell ref="G15:G20"/>
    <mergeCell ref="B21:B24"/>
    <mergeCell ref="G21:G24"/>
    <mergeCell ref="B3:C3"/>
    <mergeCell ref="D3:F3"/>
    <mergeCell ref="G3:H3"/>
    <mergeCell ref="B38:C38"/>
    <mergeCell ref="G38:H38"/>
    <mergeCell ref="C2:D2"/>
    <mergeCell ref="B35:C35"/>
    <mergeCell ref="G35:H35"/>
    <mergeCell ref="B36:C36"/>
    <mergeCell ref="G36:H36"/>
    <mergeCell ref="B37:C37"/>
    <mergeCell ref="G37:H37"/>
    <mergeCell ref="B25:B29"/>
    <mergeCell ref="G25:G29"/>
    <mergeCell ref="B32:C32"/>
    <mergeCell ref="G32:H32"/>
    <mergeCell ref="B34:C34"/>
    <mergeCell ref="G34:H34"/>
    <mergeCell ref="B9:B14"/>
  </mergeCells>
  <phoneticPr fontId="22" type="noConversion"/>
  <pageMargins left="0.19685039370078741" right="0.19685039370078741" top="0" bottom="0" header="0.31496062992125984" footer="0.31496062992125984"/>
  <pageSetup paperSize="9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3"/>
  <sheetViews>
    <sheetView view="pageBreakPreview" zoomScale="55" zoomScaleSheetLayoutView="55" workbookViewId="0">
      <selection activeCell="C2" sqref="C2:D2"/>
    </sheetView>
  </sheetViews>
  <sheetFormatPr defaultColWidth="8.875" defaultRowHeight="18.75"/>
  <cols>
    <col min="1" max="1" width="6.625" style="307" customWidth="1"/>
    <col min="2" max="2" width="9.5" style="299" customWidth="1"/>
    <col min="3" max="3" width="10.625" style="306" customWidth="1"/>
    <col min="4" max="4" width="11.625" style="306" customWidth="1"/>
    <col min="5" max="5" width="10.625" style="306" customWidth="1"/>
    <col min="6" max="6" width="10.625" style="299" customWidth="1"/>
    <col min="7" max="7" width="5.5" style="76" hidden="1" customWidth="1"/>
    <col min="8" max="8" width="10.125" style="73" hidden="1" customWidth="1"/>
    <col min="9" max="10" width="6.625" style="73" hidden="1" customWidth="1"/>
    <col min="11" max="11" width="9.75" style="299" customWidth="1"/>
    <col min="12" max="12" width="10.625" style="306" customWidth="1"/>
    <col min="13" max="13" width="11.625" style="301" customWidth="1"/>
    <col min="14" max="14" width="10.625" style="302" customWidth="1"/>
    <col min="15" max="15" width="10.625" style="299" customWidth="1"/>
    <col min="16" max="16" width="5.5" style="76" hidden="1" customWidth="1"/>
    <col min="17" max="17" width="5.75" style="73" hidden="1" customWidth="1"/>
    <col min="18" max="19" width="6.625" style="73" hidden="1" customWidth="1"/>
    <col min="20" max="20" width="8.875" style="303" customWidth="1"/>
    <col min="21" max="21" width="10.625" style="307" customWidth="1"/>
    <col min="22" max="22" width="11.625" style="307" customWidth="1"/>
    <col min="23" max="24" width="10.625" style="303" customWidth="1"/>
    <col min="25" max="25" width="5.5" style="296" hidden="1" customWidth="1"/>
    <col min="26" max="26" width="5.75" style="297" hidden="1" customWidth="1"/>
    <col min="27" max="28" width="6.625" style="297" hidden="1" customWidth="1"/>
    <col min="29" max="29" width="8.75" style="303" customWidth="1"/>
    <col min="30" max="30" width="10.625" style="307" customWidth="1"/>
    <col min="31" max="31" width="11.625" style="307" customWidth="1"/>
    <col min="32" max="33" width="10.625" style="303" customWidth="1"/>
    <col min="34" max="34" width="5.5" style="296" hidden="1" customWidth="1"/>
    <col min="35" max="35" width="5.75" style="297" hidden="1" customWidth="1"/>
    <col min="36" max="37" width="6.625" style="297" hidden="1" customWidth="1"/>
    <col min="38" max="38" width="8.625" style="303" customWidth="1"/>
    <col min="39" max="40" width="10.625" style="307" customWidth="1"/>
    <col min="41" max="42" width="10.625" style="303" customWidth="1"/>
    <col min="43" max="43" width="5.5" style="296" hidden="1" customWidth="1"/>
    <col min="44" max="44" width="5.75" style="297" hidden="1" customWidth="1"/>
    <col min="45" max="45" width="7.5" style="297" hidden="1" customWidth="1"/>
    <col min="46" max="46" width="6.625" style="297" hidden="1" customWidth="1"/>
    <col min="47" max="16384" width="8.875" style="291"/>
  </cols>
  <sheetData>
    <row r="1" spans="1:46" s="81" customFormat="1" ht="36" customHeight="1">
      <c r="A1" s="444" t="s">
        <v>280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</row>
    <row r="2" spans="1:46" s="83" customFormat="1" ht="19.5" thickBot="1">
      <c r="A2" s="82" t="s">
        <v>25</v>
      </c>
      <c r="C2" s="445">
        <v>400</v>
      </c>
      <c r="D2" s="445"/>
      <c r="F2" s="404"/>
      <c r="G2" s="404"/>
      <c r="H2" s="404"/>
      <c r="I2" s="404"/>
      <c r="J2" s="404"/>
      <c r="K2" s="404"/>
      <c r="L2" s="404"/>
      <c r="N2" s="84"/>
      <c r="P2" s="85"/>
      <c r="Q2" s="85"/>
      <c r="R2" s="85"/>
      <c r="S2" s="85"/>
      <c r="W2" s="84"/>
      <c r="Y2" s="85"/>
      <c r="Z2" s="85"/>
      <c r="AA2" s="85"/>
      <c r="AK2" s="83" t="s">
        <v>26</v>
      </c>
      <c r="AT2" s="85"/>
    </row>
    <row r="3" spans="1:46" s="90" customFormat="1" ht="31.5" customHeight="1">
      <c r="A3" s="86" t="s">
        <v>27</v>
      </c>
      <c r="B3" s="415">
        <v>44809</v>
      </c>
      <c r="C3" s="416"/>
      <c r="D3" s="417">
        <f>B3</f>
        <v>44809</v>
      </c>
      <c r="E3" s="418"/>
      <c r="F3" s="419"/>
      <c r="G3" s="87"/>
      <c r="H3" s="87"/>
      <c r="I3" s="87"/>
      <c r="J3" s="87"/>
      <c r="K3" s="415">
        <f>B3+1</f>
        <v>44810</v>
      </c>
      <c r="L3" s="416"/>
      <c r="M3" s="417">
        <f>K3</f>
        <v>44810</v>
      </c>
      <c r="N3" s="418"/>
      <c r="O3" s="419"/>
      <c r="P3" s="87"/>
      <c r="Q3" s="87"/>
      <c r="R3" s="87"/>
      <c r="S3" s="87"/>
      <c r="T3" s="415">
        <f>K3+1</f>
        <v>44811</v>
      </c>
      <c r="U3" s="416"/>
      <c r="V3" s="417">
        <f>T3</f>
        <v>44811</v>
      </c>
      <c r="W3" s="418"/>
      <c r="X3" s="419"/>
      <c r="Y3" s="87"/>
      <c r="Z3" s="87"/>
      <c r="AA3" s="87"/>
      <c r="AB3" s="87"/>
      <c r="AC3" s="415">
        <f>T3+1</f>
        <v>44812</v>
      </c>
      <c r="AD3" s="416"/>
      <c r="AE3" s="417">
        <f>AC3</f>
        <v>44812</v>
      </c>
      <c r="AF3" s="418"/>
      <c r="AG3" s="419"/>
      <c r="AH3" s="87"/>
      <c r="AI3" s="87"/>
      <c r="AJ3" s="87"/>
      <c r="AK3" s="87"/>
      <c r="AL3" s="430"/>
      <c r="AM3" s="430"/>
      <c r="AN3" s="425"/>
      <c r="AO3" s="425"/>
      <c r="AP3" s="425"/>
      <c r="AQ3" s="87"/>
      <c r="AR3" s="87"/>
      <c r="AS3" s="87"/>
      <c r="AT3" s="89"/>
    </row>
    <row r="4" spans="1:46" s="106" customFormat="1" ht="37.5">
      <c r="A4" s="91" t="s">
        <v>28</v>
      </c>
      <c r="B4" s="95" t="s">
        <v>29</v>
      </c>
      <c r="C4" s="96" t="s">
        <v>30</v>
      </c>
      <c r="D4" s="97" t="s">
        <v>31</v>
      </c>
      <c r="E4" s="97" t="s">
        <v>32</v>
      </c>
      <c r="F4" s="98"/>
      <c r="G4" s="92" t="s">
        <v>34</v>
      </c>
      <c r="H4" s="93" t="s">
        <v>35</v>
      </c>
      <c r="I4" s="93" t="s">
        <v>36</v>
      </c>
      <c r="J4" s="94" t="s">
        <v>37</v>
      </c>
      <c r="K4" s="95" t="s">
        <v>29</v>
      </c>
      <c r="L4" s="96" t="s">
        <v>30</v>
      </c>
      <c r="M4" s="97" t="s">
        <v>31</v>
      </c>
      <c r="N4" s="97" t="s">
        <v>32</v>
      </c>
      <c r="O4" s="98"/>
      <c r="P4" s="92" t="s">
        <v>34</v>
      </c>
      <c r="Q4" s="93" t="s">
        <v>35</v>
      </c>
      <c r="R4" s="93" t="s">
        <v>36</v>
      </c>
      <c r="S4" s="94" t="s">
        <v>37</v>
      </c>
      <c r="T4" s="95" t="s">
        <v>29</v>
      </c>
      <c r="U4" s="96" t="s">
        <v>30</v>
      </c>
      <c r="V4" s="97" t="s">
        <v>31</v>
      </c>
      <c r="W4" s="97" t="s">
        <v>32</v>
      </c>
      <c r="X4" s="98"/>
      <c r="Y4" s="99" t="s">
        <v>34</v>
      </c>
      <c r="Z4" s="100" t="s">
        <v>35</v>
      </c>
      <c r="AA4" s="100" t="s">
        <v>36</v>
      </c>
      <c r="AB4" s="101" t="s">
        <v>37</v>
      </c>
      <c r="AC4" s="95" t="s">
        <v>29</v>
      </c>
      <c r="AD4" s="96" t="s">
        <v>30</v>
      </c>
      <c r="AE4" s="97" t="s">
        <v>31</v>
      </c>
      <c r="AF4" s="97" t="s">
        <v>32</v>
      </c>
      <c r="AG4" s="98"/>
      <c r="AH4" s="99" t="s">
        <v>34</v>
      </c>
      <c r="AI4" s="100" t="s">
        <v>35</v>
      </c>
      <c r="AJ4" s="100" t="s">
        <v>36</v>
      </c>
      <c r="AK4" s="101" t="s">
        <v>37</v>
      </c>
      <c r="AL4" s="102"/>
      <c r="AM4" s="103"/>
      <c r="AN4" s="102"/>
      <c r="AO4" s="102"/>
      <c r="AP4" s="103"/>
      <c r="AQ4" s="99" t="s">
        <v>34</v>
      </c>
      <c r="AR4" s="100" t="s">
        <v>35</v>
      </c>
      <c r="AS4" s="100" t="s">
        <v>36</v>
      </c>
      <c r="AT4" s="105" t="s">
        <v>37</v>
      </c>
    </row>
    <row r="5" spans="1:46" s="118" customFormat="1" ht="30" customHeight="1">
      <c r="A5" s="426" t="s">
        <v>0</v>
      </c>
      <c r="B5" s="450" t="str">
        <f>萬新月菜單!C7</f>
        <v>白米飯</v>
      </c>
      <c r="C5" s="110" t="s">
        <v>82</v>
      </c>
      <c r="D5" s="96">
        <v>110</v>
      </c>
      <c r="E5" s="129">
        <f>D5*400/1000</f>
        <v>44</v>
      </c>
      <c r="F5" s="317"/>
      <c r="G5" s="107"/>
      <c r="H5" s="108"/>
      <c r="I5" s="108"/>
      <c r="J5" s="109"/>
      <c r="K5" s="450" t="str">
        <f>萬新月菜單!C8</f>
        <v>胚芽米飯</v>
      </c>
      <c r="L5" s="110" t="s">
        <v>82</v>
      </c>
      <c r="M5" s="96">
        <v>95</v>
      </c>
      <c r="N5" s="129">
        <f>M5*400/1000</f>
        <v>38</v>
      </c>
      <c r="O5" s="98"/>
      <c r="P5" s="107"/>
      <c r="Q5" s="108"/>
      <c r="R5" s="108"/>
      <c r="S5" s="109"/>
      <c r="T5" s="450" t="str">
        <f>萬新月菜單!C9</f>
        <v>酸辣麵</v>
      </c>
      <c r="U5" s="110" t="s">
        <v>142</v>
      </c>
      <c r="V5" s="96">
        <v>187</v>
      </c>
      <c r="W5" s="129">
        <f t="shared" ref="W5:W12" si="0">V5*400/1000</f>
        <v>74.8</v>
      </c>
      <c r="X5" s="98"/>
      <c r="Y5" s="107"/>
      <c r="Z5" s="108"/>
      <c r="AA5" s="108"/>
      <c r="AB5" s="109"/>
      <c r="AC5" s="450" t="str">
        <f>萬新月菜單!C10</f>
        <v>芝麻米飯</v>
      </c>
      <c r="AD5" s="110" t="s">
        <v>82</v>
      </c>
      <c r="AE5" s="96">
        <v>110</v>
      </c>
      <c r="AF5" s="129">
        <f t="shared" ref="AF5" si="1">AE5*400/1000</f>
        <v>44</v>
      </c>
      <c r="AG5" s="98"/>
      <c r="AH5" s="318"/>
      <c r="AI5" s="108"/>
      <c r="AJ5" s="108"/>
      <c r="AK5" s="109"/>
      <c r="AL5" s="446"/>
      <c r="AM5" s="113"/>
      <c r="AN5" s="319"/>
      <c r="AO5" s="320"/>
      <c r="AP5" s="103"/>
      <c r="AQ5" s="107">
        <v>0.66818181818181821</v>
      </c>
      <c r="AR5" s="108"/>
      <c r="AS5" s="108"/>
      <c r="AT5" s="117"/>
    </row>
    <row r="6" spans="1:46" s="118" customFormat="1" ht="30" customHeight="1">
      <c r="A6" s="427"/>
      <c r="B6" s="451"/>
      <c r="C6" s="110"/>
      <c r="D6" s="96"/>
      <c r="E6" s="129"/>
      <c r="F6" s="317"/>
      <c r="G6" s="107"/>
      <c r="H6" s="119"/>
      <c r="I6" s="120"/>
      <c r="J6" s="121"/>
      <c r="K6" s="451"/>
      <c r="L6" s="110" t="s">
        <v>93</v>
      </c>
      <c r="M6" s="96">
        <v>15</v>
      </c>
      <c r="N6" s="129">
        <f>M6*400/1000</f>
        <v>6</v>
      </c>
      <c r="O6" s="98"/>
      <c r="P6" s="107"/>
      <c r="Q6" s="119"/>
      <c r="R6" s="120"/>
      <c r="S6" s="121"/>
      <c r="T6" s="451"/>
      <c r="U6" s="110" t="s">
        <v>88</v>
      </c>
      <c r="V6" s="96">
        <v>35</v>
      </c>
      <c r="W6" s="129">
        <f t="shared" si="0"/>
        <v>14</v>
      </c>
      <c r="X6" s="98"/>
      <c r="Y6" s="107"/>
      <c r="Z6" s="119"/>
      <c r="AA6" s="122"/>
      <c r="AB6" s="123"/>
      <c r="AC6" s="451"/>
      <c r="AD6" s="110" t="s">
        <v>241</v>
      </c>
      <c r="AE6" s="96">
        <v>1</v>
      </c>
      <c r="AF6" s="96">
        <v>1</v>
      </c>
      <c r="AG6" s="98"/>
      <c r="AH6" s="318"/>
      <c r="AI6" s="321"/>
      <c r="AJ6" s="322"/>
      <c r="AK6" s="323"/>
      <c r="AL6" s="446"/>
      <c r="AM6" s="113"/>
      <c r="AN6" s="319"/>
      <c r="AO6" s="320"/>
      <c r="AP6" s="103"/>
      <c r="AQ6" s="107">
        <v>4.1045454545454545</v>
      </c>
      <c r="AR6" s="119"/>
      <c r="AS6" s="122"/>
      <c r="AT6" s="126"/>
    </row>
    <row r="7" spans="1:46" s="118" customFormat="1" ht="30" customHeight="1">
      <c r="A7" s="427"/>
      <c r="B7" s="451"/>
      <c r="C7" s="110"/>
      <c r="D7" s="96"/>
      <c r="E7" s="129"/>
      <c r="F7" s="317"/>
      <c r="G7" s="127"/>
      <c r="H7" s="108"/>
      <c r="I7" s="108"/>
      <c r="J7" s="109"/>
      <c r="K7" s="451"/>
      <c r="L7" s="110"/>
      <c r="M7" s="96"/>
      <c r="N7" s="129"/>
      <c r="O7" s="98"/>
      <c r="P7" s="127"/>
      <c r="Q7" s="108"/>
      <c r="R7" s="120"/>
      <c r="S7" s="109"/>
      <c r="T7" s="451"/>
      <c r="U7" s="110" t="s">
        <v>102</v>
      </c>
      <c r="V7" s="96">
        <v>30</v>
      </c>
      <c r="W7" s="129">
        <f t="shared" si="0"/>
        <v>12</v>
      </c>
      <c r="X7" s="98"/>
      <c r="Y7" s="107"/>
      <c r="Z7" s="108"/>
      <c r="AA7" s="108"/>
      <c r="AB7" s="109"/>
      <c r="AC7" s="451"/>
      <c r="AD7" s="110"/>
      <c r="AE7" s="96"/>
      <c r="AF7" s="129"/>
      <c r="AG7" s="98"/>
      <c r="AH7" s="324"/>
      <c r="AI7" s="321"/>
      <c r="AJ7" s="322"/>
      <c r="AK7" s="109"/>
      <c r="AL7" s="446"/>
      <c r="AM7" s="113"/>
      <c r="AN7" s="319"/>
      <c r="AO7" s="320"/>
      <c r="AP7" s="103"/>
      <c r="AQ7" s="127"/>
      <c r="AR7" s="108"/>
      <c r="AS7" s="108"/>
      <c r="AT7" s="117"/>
    </row>
    <row r="8" spans="1:46" s="118" customFormat="1" ht="30" customHeight="1">
      <c r="A8" s="428"/>
      <c r="B8" s="452"/>
      <c r="C8" s="110"/>
      <c r="D8" s="96"/>
      <c r="E8" s="129"/>
      <c r="F8" s="317"/>
      <c r="G8" s="131"/>
      <c r="H8" s="119"/>
      <c r="I8" s="120"/>
      <c r="J8" s="121"/>
      <c r="K8" s="452"/>
      <c r="L8" s="110"/>
      <c r="M8" s="96"/>
      <c r="N8" s="129"/>
      <c r="O8" s="98"/>
      <c r="P8" s="131"/>
      <c r="Q8" s="132"/>
      <c r="R8" s="120"/>
      <c r="S8" s="121"/>
      <c r="T8" s="451"/>
      <c r="U8" s="133" t="s">
        <v>104</v>
      </c>
      <c r="V8" s="96">
        <v>2</v>
      </c>
      <c r="W8" s="129">
        <f t="shared" si="0"/>
        <v>0.8</v>
      </c>
      <c r="X8" s="134"/>
      <c r="Y8" s="135"/>
      <c r="Z8" s="133"/>
      <c r="AA8" s="120"/>
      <c r="AB8" s="136"/>
      <c r="AC8" s="452"/>
      <c r="AD8" s="110"/>
      <c r="AE8" s="96"/>
      <c r="AF8" s="129"/>
      <c r="AG8" s="98"/>
      <c r="AH8" s="324"/>
      <c r="AI8" s="321"/>
      <c r="AJ8" s="322"/>
      <c r="AK8" s="325"/>
      <c r="AL8" s="446"/>
      <c r="AM8" s="113"/>
      <c r="AN8" s="319"/>
      <c r="AO8" s="320"/>
      <c r="AP8" s="103"/>
      <c r="AQ8" s="138"/>
      <c r="AR8" s="139"/>
      <c r="AS8" s="140"/>
      <c r="AT8" s="141"/>
    </row>
    <row r="9" spans="1:46" s="118" customFormat="1" ht="30" customHeight="1">
      <c r="A9" s="434" t="s">
        <v>4</v>
      </c>
      <c r="B9" s="447" t="str">
        <f>萬新月菜單!D7</f>
        <v>家常滷肉燥</v>
      </c>
      <c r="C9" s="110" t="s">
        <v>98</v>
      </c>
      <c r="D9" s="96">
        <v>40</v>
      </c>
      <c r="E9" s="129">
        <f>D9*400/1000</f>
        <v>16</v>
      </c>
      <c r="F9" s="98"/>
      <c r="G9" s="107"/>
      <c r="H9" s="119"/>
      <c r="I9" s="120"/>
      <c r="J9" s="121"/>
      <c r="K9" s="447" t="str">
        <f>萬新月菜單!D8</f>
        <v>黑胡椒雞丁</v>
      </c>
      <c r="L9" s="110" t="s">
        <v>125</v>
      </c>
      <c r="M9" s="96">
        <v>70</v>
      </c>
      <c r="N9" s="129">
        <f>M9*400/1000</f>
        <v>28</v>
      </c>
      <c r="O9" s="98"/>
      <c r="P9" s="107"/>
      <c r="Q9" s="119"/>
      <c r="R9" s="120"/>
      <c r="S9" s="121"/>
      <c r="T9" s="451"/>
      <c r="U9" s="133" t="s">
        <v>103</v>
      </c>
      <c r="V9" s="96">
        <v>22</v>
      </c>
      <c r="W9" s="129">
        <f t="shared" si="0"/>
        <v>8.8000000000000007</v>
      </c>
      <c r="X9" s="98"/>
      <c r="Y9" s="107"/>
      <c r="Z9" s="119"/>
      <c r="AA9" s="120"/>
      <c r="AB9" s="123"/>
      <c r="AC9" s="447" t="str">
        <f>萬新月菜單!D10</f>
        <v>田園鮮蔬豬柳</v>
      </c>
      <c r="AD9" s="110" t="s">
        <v>148</v>
      </c>
      <c r="AE9" s="96">
        <v>60</v>
      </c>
      <c r="AF9" s="129">
        <f t="shared" ref="AF9:AF12" si="2">AE9*400/1000</f>
        <v>24</v>
      </c>
      <c r="AG9" s="98"/>
      <c r="AH9" s="318"/>
      <c r="AI9" s="321"/>
      <c r="AJ9" s="322"/>
      <c r="AK9" s="326"/>
      <c r="AL9" s="449"/>
      <c r="AM9" s="113"/>
      <c r="AN9" s="319"/>
      <c r="AO9" s="320"/>
      <c r="AP9" s="103"/>
      <c r="AQ9" s="107"/>
      <c r="AR9" s="119">
        <v>2.290909090909091</v>
      </c>
      <c r="AS9" s="120"/>
      <c r="AT9" s="142"/>
    </row>
    <row r="10" spans="1:46" s="118" customFormat="1" ht="30" customHeight="1">
      <c r="A10" s="435"/>
      <c r="B10" s="448"/>
      <c r="C10" s="110" t="s">
        <v>89</v>
      </c>
      <c r="D10" s="96">
        <v>20</v>
      </c>
      <c r="E10" s="129">
        <f>D10*400/1000</f>
        <v>8</v>
      </c>
      <c r="F10" s="98"/>
      <c r="G10" s="131"/>
      <c r="H10" s="119"/>
      <c r="I10" s="120"/>
      <c r="J10" s="121"/>
      <c r="K10" s="448"/>
      <c r="L10" s="110" t="s">
        <v>139</v>
      </c>
      <c r="M10" s="96">
        <v>47</v>
      </c>
      <c r="N10" s="129">
        <f>M10*400/1000</f>
        <v>18.8</v>
      </c>
      <c r="O10" s="98"/>
      <c r="P10" s="107"/>
      <c r="Q10" s="132"/>
      <c r="R10" s="120"/>
      <c r="S10" s="121"/>
      <c r="T10" s="451"/>
      <c r="U10" s="110" t="s">
        <v>92</v>
      </c>
      <c r="V10" s="96">
        <v>12</v>
      </c>
      <c r="W10" s="129">
        <f t="shared" si="0"/>
        <v>4.8</v>
      </c>
      <c r="X10" s="98"/>
      <c r="Y10" s="131"/>
      <c r="Z10" s="119"/>
      <c r="AA10" s="120"/>
      <c r="AB10" s="121"/>
      <c r="AC10" s="448"/>
      <c r="AD10" s="110" t="s">
        <v>149</v>
      </c>
      <c r="AE10" s="96">
        <v>28</v>
      </c>
      <c r="AF10" s="129">
        <f t="shared" si="2"/>
        <v>11.2</v>
      </c>
      <c r="AG10" s="98"/>
      <c r="AH10" s="324"/>
      <c r="AI10" s="321"/>
      <c r="AJ10" s="322"/>
      <c r="AK10" s="326"/>
      <c r="AL10" s="449"/>
      <c r="AM10" s="113"/>
      <c r="AN10" s="319"/>
      <c r="AO10" s="320"/>
      <c r="AP10" s="103"/>
      <c r="AQ10" s="131"/>
      <c r="AR10" s="119"/>
      <c r="AS10" s="120"/>
      <c r="AT10" s="126">
        <v>0.98181818181818181</v>
      </c>
    </row>
    <row r="11" spans="1:46" s="118" customFormat="1" ht="30" customHeight="1">
      <c r="A11" s="435"/>
      <c r="B11" s="448"/>
      <c r="C11" s="110" t="s">
        <v>90</v>
      </c>
      <c r="D11" s="96">
        <v>35</v>
      </c>
      <c r="E11" s="129">
        <f>D11*400/1000</f>
        <v>14</v>
      </c>
      <c r="F11" s="317"/>
      <c r="G11" s="107"/>
      <c r="H11" s="119"/>
      <c r="I11" s="120"/>
      <c r="J11" s="121"/>
      <c r="K11" s="448"/>
      <c r="L11" s="110" t="s">
        <v>137</v>
      </c>
      <c r="M11" s="96">
        <v>1</v>
      </c>
      <c r="N11" s="96">
        <v>1</v>
      </c>
      <c r="O11" s="98"/>
      <c r="P11" s="107"/>
      <c r="Q11" s="119"/>
      <c r="R11" s="120"/>
      <c r="S11" s="121"/>
      <c r="T11" s="451"/>
      <c r="U11" s="110" t="s">
        <v>42</v>
      </c>
      <c r="V11" s="96">
        <v>7</v>
      </c>
      <c r="W11" s="129">
        <f t="shared" si="0"/>
        <v>2.8</v>
      </c>
      <c r="X11" s="98"/>
      <c r="Y11" s="143"/>
      <c r="Z11" s="119"/>
      <c r="AA11" s="122"/>
      <c r="AB11" s="123"/>
      <c r="AC11" s="448"/>
      <c r="AD11" s="110" t="s">
        <v>150</v>
      </c>
      <c r="AE11" s="96">
        <v>13</v>
      </c>
      <c r="AF11" s="129">
        <f t="shared" si="2"/>
        <v>5.2</v>
      </c>
      <c r="AG11" s="98"/>
      <c r="AH11" s="327"/>
      <c r="AI11" s="321"/>
      <c r="AJ11" s="328"/>
      <c r="AK11" s="323"/>
      <c r="AL11" s="449"/>
      <c r="AM11" s="113"/>
      <c r="AN11" s="319"/>
      <c r="AO11" s="320"/>
      <c r="AP11" s="103"/>
      <c r="AQ11" s="107">
        <v>0.27272727272727271</v>
      </c>
      <c r="AR11" s="119"/>
      <c r="AS11" s="122"/>
      <c r="AT11" s="126"/>
    </row>
    <row r="12" spans="1:46" s="118" customFormat="1" ht="30" customHeight="1">
      <c r="A12" s="435"/>
      <c r="B12" s="448"/>
      <c r="C12" s="110"/>
      <c r="D12" s="96"/>
      <c r="E12" s="96"/>
      <c r="F12" s="317"/>
      <c r="G12" s="107"/>
      <c r="H12" s="119"/>
      <c r="I12" s="120"/>
      <c r="J12" s="121"/>
      <c r="K12" s="448"/>
      <c r="L12" s="110"/>
      <c r="M12" s="96"/>
      <c r="N12" s="129"/>
      <c r="O12" s="98"/>
      <c r="P12" s="107"/>
      <c r="Q12" s="119"/>
      <c r="R12" s="120"/>
      <c r="S12" s="121"/>
      <c r="T12" s="451"/>
      <c r="U12" s="110" t="s">
        <v>86</v>
      </c>
      <c r="V12" s="96">
        <v>20</v>
      </c>
      <c r="W12" s="129">
        <f t="shared" si="0"/>
        <v>8</v>
      </c>
      <c r="X12" s="98"/>
      <c r="Y12" s="138"/>
      <c r="Z12" s="139"/>
      <c r="AA12" s="120"/>
      <c r="AB12" s="123"/>
      <c r="AC12" s="448"/>
      <c r="AD12" s="133" t="s">
        <v>145</v>
      </c>
      <c r="AE12" s="96">
        <v>5</v>
      </c>
      <c r="AF12" s="129">
        <f t="shared" si="2"/>
        <v>2</v>
      </c>
      <c r="AG12" s="98"/>
      <c r="AH12" s="318"/>
      <c r="AI12" s="321"/>
      <c r="AJ12" s="328"/>
      <c r="AK12" s="323"/>
      <c r="AL12" s="449"/>
      <c r="AM12" s="113"/>
      <c r="AN12" s="319"/>
      <c r="AO12" s="320"/>
      <c r="AP12" s="103"/>
      <c r="AQ12" s="107"/>
      <c r="AR12" s="119"/>
      <c r="AS12" s="122"/>
      <c r="AT12" s="126"/>
    </row>
    <row r="13" spans="1:46" s="118" customFormat="1" ht="30" customHeight="1">
      <c r="A13" s="435"/>
      <c r="B13" s="448"/>
      <c r="C13" s="110"/>
      <c r="D13" s="96"/>
      <c r="E13" s="309"/>
      <c r="F13" s="98"/>
      <c r="G13" s="107"/>
      <c r="H13" s="119"/>
      <c r="I13" s="120"/>
      <c r="J13" s="146"/>
      <c r="K13" s="448"/>
      <c r="L13" s="110"/>
      <c r="M13" s="96"/>
      <c r="N13" s="129"/>
      <c r="O13" s="98"/>
      <c r="P13" s="107"/>
      <c r="Q13" s="119"/>
      <c r="R13" s="120"/>
      <c r="S13" s="146"/>
      <c r="T13" s="451"/>
      <c r="U13" s="110"/>
      <c r="V13" s="96"/>
      <c r="W13" s="129"/>
      <c r="X13" s="98"/>
      <c r="Y13" s="107"/>
      <c r="Z13" s="139"/>
      <c r="AA13" s="139"/>
      <c r="AB13" s="147"/>
      <c r="AC13" s="448"/>
      <c r="AD13" s="110"/>
      <c r="AE13" s="96"/>
      <c r="AF13" s="129"/>
      <c r="AG13" s="98"/>
      <c r="AH13" s="324"/>
      <c r="AI13" s="321"/>
      <c r="AJ13" s="322"/>
      <c r="AK13" s="329"/>
      <c r="AL13" s="449"/>
      <c r="AM13" s="145"/>
      <c r="AN13" s="319"/>
      <c r="AO13" s="320"/>
      <c r="AP13" s="103"/>
      <c r="AQ13" s="107"/>
      <c r="AR13" s="119"/>
      <c r="AS13" s="122">
        <v>0.45818181818181819</v>
      </c>
      <c r="AT13" s="149"/>
    </row>
    <row r="14" spans="1:46" s="118" customFormat="1" ht="30" customHeight="1">
      <c r="A14" s="434" t="s">
        <v>15</v>
      </c>
      <c r="B14" s="447" t="str">
        <f>萬新月菜單!E7</f>
        <v>蔥脯炒蛋</v>
      </c>
      <c r="C14" s="110" t="s">
        <v>130</v>
      </c>
      <c r="D14" s="96">
        <v>40</v>
      </c>
      <c r="E14" s="129">
        <f>D14*400/1000</f>
        <v>16</v>
      </c>
      <c r="F14" s="317"/>
      <c r="G14" s="107"/>
      <c r="H14" s="119"/>
      <c r="I14" s="119"/>
      <c r="J14" s="146"/>
      <c r="K14" s="447" t="str">
        <f>萬新月菜單!E8</f>
        <v>客家小炒</v>
      </c>
      <c r="L14" s="110" t="s">
        <v>88</v>
      </c>
      <c r="M14" s="96">
        <v>14</v>
      </c>
      <c r="N14" s="129">
        <f>M14*400/1000</f>
        <v>5.6</v>
      </c>
      <c r="O14" s="98"/>
      <c r="P14" s="107"/>
      <c r="Q14" s="119"/>
      <c r="R14" s="119"/>
      <c r="S14" s="146"/>
      <c r="T14" s="447" t="str">
        <f>萬新月菜單!E9</f>
        <v>滷肉什錦</v>
      </c>
      <c r="U14" s="110" t="s">
        <v>143</v>
      </c>
      <c r="V14" s="96">
        <v>22</v>
      </c>
      <c r="W14" s="129">
        <f t="shared" ref="W14:W17" si="3">V14*400/1000</f>
        <v>8.8000000000000007</v>
      </c>
      <c r="X14" s="98"/>
      <c r="Y14" s="150"/>
      <c r="Z14" s="139"/>
      <c r="AA14" s="139"/>
      <c r="AB14" s="147"/>
      <c r="AC14" s="447" t="str">
        <f>萬新月菜單!E10</f>
        <v>香菇蒸蛋</v>
      </c>
      <c r="AD14" s="110" t="s">
        <v>130</v>
      </c>
      <c r="AE14" s="96">
        <v>49</v>
      </c>
      <c r="AF14" s="129">
        <f t="shared" ref="AF14" si="4">AE14*400/1000</f>
        <v>19.600000000000001</v>
      </c>
      <c r="AG14" s="98"/>
      <c r="AH14" s="318"/>
      <c r="AI14" s="321"/>
      <c r="AJ14" s="328"/>
      <c r="AK14" s="325"/>
      <c r="AL14" s="449"/>
      <c r="AM14" s="113"/>
      <c r="AN14" s="319"/>
      <c r="AO14" s="320"/>
      <c r="AP14" s="103"/>
      <c r="AQ14" s="107">
        <v>0.50566844919786103</v>
      </c>
      <c r="AR14" s="119"/>
      <c r="AS14" s="139"/>
      <c r="AT14" s="149"/>
    </row>
    <row r="15" spans="1:46" s="118" customFormat="1" ht="30" customHeight="1">
      <c r="A15" s="435"/>
      <c r="B15" s="448"/>
      <c r="C15" s="110" t="s">
        <v>131</v>
      </c>
      <c r="D15" s="96">
        <v>25</v>
      </c>
      <c r="E15" s="129">
        <f>D15*400/1000</f>
        <v>10</v>
      </c>
      <c r="F15" s="98"/>
      <c r="G15" s="107"/>
      <c r="H15" s="119"/>
      <c r="I15" s="120"/>
      <c r="J15" s="121"/>
      <c r="K15" s="448"/>
      <c r="L15" s="110" t="s">
        <v>99</v>
      </c>
      <c r="M15" s="96">
        <v>50</v>
      </c>
      <c r="N15" s="129">
        <f>M15*400/1000</f>
        <v>20</v>
      </c>
      <c r="O15" s="98"/>
      <c r="P15" s="107"/>
      <c r="Q15" s="132"/>
      <c r="R15" s="120"/>
      <c r="S15" s="121"/>
      <c r="T15" s="448"/>
      <c r="U15" s="110" t="s">
        <v>157</v>
      </c>
      <c r="V15" s="96">
        <v>28</v>
      </c>
      <c r="W15" s="129">
        <f t="shared" si="3"/>
        <v>11.2</v>
      </c>
      <c r="X15" s="151"/>
      <c r="Y15" s="150"/>
      <c r="Z15" s="152"/>
      <c r="AA15" s="140"/>
      <c r="AB15" s="136"/>
      <c r="AC15" s="448"/>
      <c r="AD15" s="110" t="s">
        <v>151</v>
      </c>
      <c r="AE15" s="96">
        <v>1</v>
      </c>
      <c r="AF15" s="96">
        <v>1</v>
      </c>
      <c r="AG15" s="98"/>
      <c r="AH15" s="332"/>
      <c r="AI15" s="333"/>
      <c r="AJ15" s="334"/>
      <c r="AK15" s="323"/>
      <c r="AL15" s="449"/>
      <c r="AM15" s="145"/>
      <c r="AN15" s="319"/>
      <c r="AO15" s="320"/>
      <c r="AP15" s="103"/>
      <c r="AQ15" s="107"/>
      <c r="AR15" s="119">
        <v>0.41038961038961036</v>
      </c>
      <c r="AS15" s="155"/>
      <c r="AT15" s="141"/>
    </row>
    <row r="16" spans="1:46" s="118" customFormat="1" ht="30" customHeight="1">
      <c r="A16" s="435"/>
      <c r="B16" s="448"/>
      <c r="C16" s="110" t="s">
        <v>132</v>
      </c>
      <c r="D16" s="96">
        <v>2</v>
      </c>
      <c r="E16" s="129">
        <f>D16*400/1000</f>
        <v>0.8</v>
      </c>
      <c r="F16" s="98"/>
      <c r="G16" s="107"/>
      <c r="H16" s="119"/>
      <c r="I16" s="120"/>
      <c r="J16" s="121"/>
      <c r="K16" s="448"/>
      <c r="L16" s="110" t="s">
        <v>100</v>
      </c>
      <c r="M16" s="96">
        <v>15</v>
      </c>
      <c r="N16" s="129">
        <f>M16*400/1000</f>
        <v>6</v>
      </c>
      <c r="O16" s="98"/>
      <c r="P16" s="107"/>
      <c r="Q16" s="120"/>
      <c r="R16" s="120"/>
      <c r="S16" s="121"/>
      <c r="T16" s="448"/>
      <c r="U16" s="110" t="s">
        <v>146</v>
      </c>
      <c r="V16" s="96">
        <v>10</v>
      </c>
      <c r="W16" s="129">
        <f t="shared" si="3"/>
        <v>4</v>
      </c>
      <c r="X16" s="98"/>
      <c r="Y16" s="156"/>
      <c r="Z16" s="152"/>
      <c r="AA16" s="155"/>
      <c r="AB16" s="123"/>
      <c r="AC16" s="448"/>
      <c r="AD16" s="110"/>
      <c r="AE16" s="96"/>
      <c r="AF16" s="129"/>
      <c r="AG16" s="98"/>
      <c r="AH16" s="330"/>
      <c r="AI16" s="335"/>
      <c r="AJ16" s="322"/>
      <c r="AK16" s="325"/>
      <c r="AL16" s="449"/>
      <c r="AM16" s="145"/>
      <c r="AN16" s="319"/>
      <c r="AO16" s="320"/>
      <c r="AP16" s="103"/>
      <c r="AQ16" s="156"/>
      <c r="AR16" s="152"/>
      <c r="AS16" s="155">
        <v>0.17181818181818184</v>
      </c>
      <c r="AT16" s="157"/>
    </row>
    <row r="17" spans="1:46" s="118" customFormat="1" ht="30" customHeight="1">
      <c r="A17" s="435"/>
      <c r="B17" s="448"/>
      <c r="C17" s="110"/>
      <c r="D17" s="96"/>
      <c r="E17" s="129"/>
      <c r="F17" s="317"/>
      <c r="G17" s="107"/>
      <c r="H17" s="119"/>
      <c r="I17" s="120"/>
      <c r="J17" s="121"/>
      <c r="K17" s="448"/>
      <c r="L17" s="110" t="s">
        <v>101</v>
      </c>
      <c r="M17" s="96">
        <v>2</v>
      </c>
      <c r="N17" s="129">
        <f>M17*400/1000</f>
        <v>0.8</v>
      </c>
      <c r="O17" s="98"/>
      <c r="P17" s="107"/>
      <c r="Q17" s="120"/>
      <c r="R17" s="120"/>
      <c r="S17" s="121"/>
      <c r="T17" s="448"/>
      <c r="U17" s="110" t="s">
        <v>144</v>
      </c>
      <c r="V17" s="96">
        <v>32</v>
      </c>
      <c r="W17" s="129">
        <f t="shared" si="3"/>
        <v>12.8</v>
      </c>
      <c r="X17" s="98"/>
      <c r="Y17" s="150"/>
      <c r="Z17" s="140"/>
      <c r="AA17" s="140"/>
      <c r="AB17" s="123"/>
      <c r="AC17" s="448"/>
      <c r="AD17" s="133"/>
      <c r="AE17" s="96"/>
      <c r="AF17" s="129"/>
      <c r="AG17" s="98"/>
      <c r="AH17" s="336"/>
      <c r="AI17" s="331"/>
      <c r="AJ17" s="322"/>
      <c r="AK17" s="325"/>
      <c r="AL17" s="449"/>
      <c r="AM17" s="145"/>
      <c r="AN17" s="319"/>
      <c r="AO17" s="320"/>
      <c r="AP17" s="103"/>
      <c r="AQ17" s="107"/>
      <c r="AR17" s="140"/>
      <c r="AS17" s="140"/>
      <c r="AT17" s="126">
        <v>0.65454545454545454</v>
      </c>
    </row>
    <row r="18" spans="1:46" s="118" customFormat="1" ht="30" customHeight="1">
      <c r="A18" s="435"/>
      <c r="B18" s="448"/>
      <c r="C18" s="110"/>
      <c r="D18" s="96"/>
      <c r="E18" s="129"/>
      <c r="F18" s="317"/>
      <c r="G18" s="107"/>
      <c r="H18" s="119"/>
      <c r="I18" s="120"/>
      <c r="J18" s="121"/>
      <c r="K18" s="448"/>
      <c r="L18" s="110"/>
      <c r="M18" s="96"/>
      <c r="N18" s="129"/>
      <c r="O18" s="98"/>
      <c r="P18" s="107"/>
      <c r="Q18" s="119"/>
      <c r="R18" s="120"/>
      <c r="S18" s="121"/>
      <c r="T18" s="448"/>
      <c r="U18" s="110"/>
      <c r="V18" s="96"/>
      <c r="W18" s="129"/>
      <c r="X18" s="98"/>
      <c r="Y18" s="159"/>
      <c r="Z18" s="139"/>
      <c r="AA18" s="140"/>
      <c r="AB18" s="136"/>
      <c r="AC18" s="448"/>
      <c r="AD18" s="110"/>
      <c r="AE18" s="96"/>
      <c r="AF18" s="129"/>
      <c r="AG18" s="98"/>
      <c r="AH18" s="337"/>
      <c r="AI18" s="321"/>
      <c r="AJ18" s="328"/>
      <c r="AK18" s="325"/>
      <c r="AL18" s="449"/>
      <c r="AM18" s="145"/>
      <c r="AN18" s="319"/>
      <c r="AO18" s="319"/>
      <c r="AP18" s="103"/>
      <c r="AQ18" s="156"/>
      <c r="AR18" s="152"/>
      <c r="AS18" s="161"/>
      <c r="AT18" s="141"/>
    </row>
    <row r="19" spans="1:46" s="118" customFormat="1" ht="30" customHeight="1">
      <c r="A19" s="435"/>
      <c r="B19" s="448"/>
      <c r="C19" s="110"/>
      <c r="D19" s="96"/>
      <c r="E19" s="96"/>
      <c r="F19" s="317"/>
      <c r="G19" s="127"/>
      <c r="H19" s="120"/>
      <c r="I19" s="120"/>
      <c r="J19" s="121"/>
      <c r="K19" s="448"/>
      <c r="L19" s="110"/>
      <c r="M19" s="96"/>
      <c r="N19" s="96"/>
      <c r="O19" s="98"/>
      <c r="P19" s="127"/>
      <c r="Q19" s="120"/>
      <c r="R19" s="120"/>
      <c r="S19" s="121"/>
      <c r="T19" s="448"/>
      <c r="U19" s="110"/>
      <c r="V19" s="96"/>
      <c r="W19" s="129"/>
      <c r="X19" s="98"/>
      <c r="Y19" s="162"/>
      <c r="Z19" s="140"/>
      <c r="AA19" s="140"/>
      <c r="AB19" s="136"/>
      <c r="AC19" s="448"/>
      <c r="AD19" s="110"/>
      <c r="AE19" s="96"/>
      <c r="AF19" s="129"/>
      <c r="AG19" s="98"/>
      <c r="AH19" s="330"/>
      <c r="AI19" s="335"/>
      <c r="AJ19" s="322"/>
      <c r="AK19" s="329"/>
      <c r="AL19" s="449"/>
      <c r="AM19" s="145"/>
      <c r="AN19" s="319"/>
      <c r="AO19" s="320"/>
      <c r="AP19" s="103"/>
      <c r="AQ19" s="162"/>
      <c r="AR19" s="140"/>
      <c r="AS19" s="140"/>
      <c r="AT19" s="126"/>
    </row>
    <row r="20" spans="1:46" s="118" customFormat="1" ht="30" customHeight="1">
      <c r="A20" s="434" t="s">
        <v>39</v>
      </c>
      <c r="B20" s="450" t="str">
        <f>萬新月菜單!F7</f>
        <v>炒 油 菜</v>
      </c>
      <c r="C20" s="110" t="s">
        <v>85</v>
      </c>
      <c r="D20" s="96">
        <v>85</v>
      </c>
      <c r="E20" s="129">
        <f>D20*400/1000</f>
        <v>34</v>
      </c>
      <c r="F20" s="98"/>
      <c r="G20" s="163"/>
      <c r="H20" s="164"/>
      <c r="I20" s="120"/>
      <c r="J20" s="121"/>
      <c r="K20" s="450" t="str">
        <f>萬新月菜單!F8</f>
        <v>炒青江菜</v>
      </c>
      <c r="L20" s="165" t="s">
        <v>96</v>
      </c>
      <c r="M20" s="96">
        <v>85</v>
      </c>
      <c r="N20" s="129">
        <f>M20*400/1000</f>
        <v>34</v>
      </c>
      <c r="O20" s="98"/>
      <c r="P20" s="107"/>
      <c r="Q20" s="119"/>
      <c r="R20" s="120"/>
      <c r="S20" s="121"/>
      <c r="T20" s="450" t="str">
        <f>萬新月菜單!F9</f>
        <v>炒 菜 豆</v>
      </c>
      <c r="U20" s="110" t="s">
        <v>147</v>
      </c>
      <c r="V20" s="96">
        <v>85</v>
      </c>
      <c r="W20" s="129">
        <f>V20*400/1000</f>
        <v>34</v>
      </c>
      <c r="X20" s="98"/>
      <c r="Y20" s="166"/>
      <c r="Z20" s="167"/>
      <c r="AA20" s="140"/>
      <c r="AB20" s="168"/>
      <c r="AC20" s="450" t="str">
        <f>萬新月菜單!F10</f>
        <v>有機蔬菜</v>
      </c>
      <c r="AD20" s="110" t="s">
        <v>97</v>
      </c>
      <c r="AE20" s="96">
        <v>85</v>
      </c>
      <c r="AF20" s="129">
        <f>AE20*400/1000</f>
        <v>34</v>
      </c>
      <c r="AG20" s="98"/>
      <c r="AH20" s="339"/>
      <c r="AI20" s="340"/>
      <c r="AJ20" s="322"/>
      <c r="AK20" s="341"/>
      <c r="AL20" s="446"/>
      <c r="AM20" s="113"/>
      <c r="AN20" s="319"/>
      <c r="AO20" s="320"/>
      <c r="AP20" s="103"/>
      <c r="AQ20" s="166"/>
      <c r="AR20" s="167"/>
      <c r="AS20" s="155">
        <v>0.80545454545454542</v>
      </c>
      <c r="AT20" s="157"/>
    </row>
    <row r="21" spans="1:46" s="118" customFormat="1" ht="30" customHeight="1">
      <c r="A21" s="435"/>
      <c r="B21" s="451"/>
      <c r="C21" s="110"/>
      <c r="D21" s="96"/>
      <c r="E21" s="96"/>
      <c r="F21" s="98"/>
      <c r="G21" s="163"/>
      <c r="H21" s="164"/>
      <c r="I21" s="120"/>
      <c r="J21" s="121"/>
      <c r="K21" s="451"/>
      <c r="L21" s="165"/>
      <c r="M21" s="111"/>
      <c r="N21" s="111"/>
      <c r="O21" s="98"/>
      <c r="P21" s="107"/>
      <c r="Q21" s="119"/>
      <c r="R21" s="120"/>
      <c r="S21" s="121"/>
      <c r="T21" s="451"/>
      <c r="U21" s="110"/>
      <c r="V21" s="96"/>
      <c r="W21" s="96"/>
      <c r="X21" s="98"/>
      <c r="Y21" s="166"/>
      <c r="Z21" s="167"/>
      <c r="AA21" s="140"/>
      <c r="AB21" s="168"/>
      <c r="AC21" s="451"/>
      <c r="AD21" s="110"/>
      <c r="AE21" s="111"/>
      <c r="AF21" s="111"/>
      <c r="AG21" s="98"/>
      <c r="AH21" s="339"/>
      <c r="AI21" s="340"/>
      <c r="AJ21" s="322"/>
      <c r="AK21" s="341"/>
      <c r="AL21" s="446"/>
      <c r="AM21" s="113"/>
      <c r="AN21" s="319"/>
      <c r="AO21" s="320"/>
      <c r="AP21" s="103"/>
      <c r="AQ21" s="166"/>
      <c r="AR21" s="167"/>
      <c r="AS21" s="155"/>
      <c r="AT21" s="157"/>
    </row>
    <row r="22" spans="1:46" s="118" customFormat="1" ht="30" customHeight="1">
      <c r="A22" s="435"/>
      <c r="B22" s="451"/>
      <c r="C22" s="110"/>
      <c r="D22" s="96"/>
      <c r="E22" s="129"/>
      <c r="F22" s="98"/>
      <c r="G22" s="107"/>
      <c r="H22" s="119"/>
      <c r="I22" s="120"/>
      <c r="J22" s="121"/>
      <c r="K22" s="451"/>
      <c r="L22" s="110"/>
      <c r="M22" s="111"/>
      <c r="N22" s="111"/>
      <c r="O22" s="98"/>
      <c r="P22" s="107"/>
      <c r="Q22" s="119"/>
      <c r="R22" s="120"/>
      <c r="S22" s="121"/>
      <c r="T22" s="451"/>
      <c r="U22" s="165"/>
      <c r="V22" s="111"/>
      <c r="W22" s="111"/>
      <c r="X22" s="170"/>
      <c r="Y22" s="150"/>
      <c r="Z22" s="139"/>
      <c r="AA22" s="140"/>
      <c r="AB22" s="136"/>
      <c r="AC22" s="451"/>
      <c r="AD22" s="110"/>
      <c r="AE22" s="111"/>
      <c r="AF22" s="111"/>
      <c r="AG22" s="98"/>
      <c r="AH22" s="330"/>
      <c r="AI22" s="331"/>
      <c r="AJ22" s="322"/>
      <c r="AK22" s="323"/>
      <c r="AL22" s="446"/>
      <c r="AM22" s="113"/>
      <c r="AN22" s="319"/>
      <c r="AO22" s="320"/>
      <c r="AP22" s="103"/>
      <c r="AQ22" s="150"/>
      <c r="AR22" s="139"/>
      <c r="AS22" s="155">
        <v>9.0909090909090909E-4</v>
      </c>
      <c r="AT22" s="141"/>
    </row>
    <row r="23" spans="1:46" s="118" customFormat="1" ht="30" customHeight="1">
      <c r="A23" s="439"/>
      <c r="B23" s="452"/>
      <c r="C23" s="110"/>
      <c r="D23" s="96"/>
      <c r="E23" s="129"/>
      <c r="F23" s="317"/>
      <c r="G23" s="131"/>
      <c r="H23" s="119"/>
      <c r="I23" s="120"/>
      <c r="J23" s="121"/>
      <c r="K23" s="452"/>
      <c r="L23" s="110"/>
      <c r="M23" s="111"/>
      <c r="N23" s="112"/>
      <c r="O23" s="98"/>
      <c r="P23" s="107"/>
      <c r="Q23" s="120"/>
      <c r="R23" s="120"/>
      <c r="S23" s="121"/>
      <c r="T23" s="451"/>
      <c r="U23" s="110"/>
      <c r="V23" s="111"/>
      <c r="W23" s="112"/>
      <c r="X23" s="98"/>
      <c r="Y23" s="150"/>
      <c r="Z23" s="140"/>
      <c r="AA23" s="140"/>
      <c r="AB23" s="123"/>
      <c r="AC23" s="452"/>
      <c r="AD23" s="110"/>
      <c r="AE23" s="111"/>
      <c r="AF23" s="112"/>
      <c r="AG23" s="98"/>
      <c r="AH23" s="162"/>
      <c r="AI23" s="342"/>
      <c r="AJ23" s="334"/>
      <c r="AK23" s="323"/>
      <c r="AL23" s="446"/>
      <c r="AM23" s="113"/>
      <c r="AN23" s="319"/>
      <c r="AO23" s="320"/>
      <c r="AP23" s="103"/>
      <c r="AQ23" s="172"/>
      <c r="AR23" s="173"/>
      <c r="AS23" s="155"/>
      <c r="AT23" s="126">
        <v>0.65454545454545454</v>
      </c>
    </row>
    <row r="24" spans="1:46" s="118" customFormat="1" ht="30" customHeight="1">
      <c r="A24" s="434" t="s">
        <v>41</v>
      </c>
      <c r="B24" s="447" t="str">
        <f>萬新月菜單!G7</f>
        <v>紫菜針菇</v>
      </c>
      <c r="C24" s="110" t="s">
        <v>134</v>
      </c>
      <c r="D24" s="96">
        <v>1</v>
      </c>
      <c r="E24" s="129">
        <f t="shared" ref="E24" si="5">D24*1025/1000</f>
        <v>1.0249999999999999</v>
      </c>
      <c r="F24" s="98"/>
      <c r="G24" s="174"/>
      <c r="H24" s="164"/>
      <c r="I24" s="120"/>
      <c r="J24" s="121"/>
      <c r="K24" s="447" t="str">
        <f>萬新月菜單!G8</f>
        <v>青菜蛋花</v>
      </c>
      <c r="L24" s="110" t="s">
        <v>141</v>
      </c>
      <c r="M24" s="96">
        <v>17</v>
      </c>
      <c r="N24" s="129">
        <f t="shared" ref="N24:N25" si="6">M24*400/1000</f>
        <v>6.8</v>
      </c>
      <c r="O24" s="98"/>
      <c r="P24" s="107"/>
      <c r="Q24" s="132"/>
      <c r="R24" s="120"/>
      <c r="S24" s="121"/>
      <c r="T24" s="451"/>
      <c r="U24" s="110"/>
      <c r="V24" s="111"/>
      <c r="W24" s="112"/>
      <c r="X24" s="98"/>
      <c r="Y24" s="107"/>
      <c r="Z24" s="139"/>
      <c r="AA24" s="140"/>
      <c r="AB24" s="136"/>
      <c r="AC24" s="447" t="str">
        <f>萬新月菜單!G10</f>
        <v>薑絲扁蒲</v>
      </c>
      <c r="AD24" s="110" t="s">
        <v>153</v>
      </c>
      <c r="AE24" s="96">
        <v>30</v>
      </c>
      <c r="AF24" s="129">
        <f>AE24*400/1000</f>
        <v>12</v>
      </c>
      <c r="AG24" s="98"/>
      <c r="AH24" s="330"/>
      <c r="AI24" s="331"/>
      <c r="AJ24" s="322"/>
      <c r="AK24" s="325"/>
      <c r="AL24" s="453"/>
      <c r="AM24" s="113"/>
      <c r="AN24" s="319"/>
      <c r="AO24" s="320"/>
      <c r="AP24" s="103"/>
      <c r="AQ24" s="107">
        <v>1.4318181818181819</v>
      </c>
      <c r="AR24" s="139"/>
      <c r="AS24" s="155"/>
      <c r="AT24" s="141"/>
    </row>
    <row r="25" spans="1:46" s="118" customFormat="1" ht="30" customHeight="1">
      <c r="A25" s="435"/>
      <c r="B25" s="448"/>
      <c r="C25" s="110" t="s">
        <v>135</v>
      </c>
      <c r="D25" s="96">
        <v>6</v>
      </c>
      <c r="E25" s="129">
        <f>D25*400/1000</f>
        <v>2.4</v>
      </c>
      <c r="F25" s="98"/>
      <c r="G25" s="107"/>
      <c r="H25" s="119"/>
      <c r="I25" s="120"/>
      <c r="J25" s="121"/>
      <c r="K25" s="448"/>
      <c r="L25" s="110" t="s">
        <v>130</v>
      </c>
      <c r="M25" s="96">
        <v>9</v>
      </c>
      <c r="N25" s="129">
        <f t="shared" si="6"/>
        <v>3.6</v>
      </c>
      <c r="O25" s="98"/>
      <c r="P25" s="107"/>
      <c r="Q25" s="132"/>
      <c r="R25" s="120"/>
      <c r="S25" s="121"/>
      <c r="T25" s="451"/>
      <c r="U25" s="110"/>
      <c r="V25" s="111"/>
      <c r="W25" s="112"/>
      <c r="X25" s="98"/>
      <c r="Y25" s="107"/>
      <c r="Z25" s="152"/>
      <c r="AA25" s="140"/>
      <c r="AB25" s="136"/>
      <c r="AC25" s="448"/>
      <c r="AD25" s="110" t="s">
        <v>138</v>
      </c>
      <c r="AE25" s="96">
        <v>0.5</v>
      </c>
      <c r="AF25" s="96">
        <v>0.5</v>
      </c>
      <c r="AG25" s="98"/>
      <c r="AH25" s="330"/>
      <c r="AI25" s="321"/>
      <c r="AJ25" s="335"/>
      <c r="AK25" s="325"/>
      <c r="AL25" s="453"/>
      <c r="AM25" s="113"/>
      <c r="AN25" s="319"/>
      <c r="AO25" s="320"/>
      <c r="AP25" s="103"/>
      <c r="AQ25" s="107">
        <v>0.28636363636363638</v>
      </c>
      <c r="AR25" s="139"/>
      <c r="AS25" s="155"/>
      <c r="AT25" s="141"/>
    </row>
    <row r="26" spans="1:46" s="118" customFormat="1" ht="30" customHeight="1">
      <c r="A26" s="435"/>
      <c r="B26" s="448"/>
      <c r="C26" s="110"/>
      <c r="D26" s="96"/>
      <c r="E26" s="129"/>
      <c r="F26" s="98"/>
      <c r="G26" s="131"/>
      <c r="H26" s="120"/>
      <c r="I26" s="120"/>
      <c r="J26" s="121"/>
      <c r="K26" s="448"/>
      <c r="L26" s="110"/>
      <c r="M26" s="111"/>
      <c r="N26" s="343"/>
      <c r="O26" s="98"/>
      <c r="P26" s="107"/>
      <c r="Q26" s="120"/>
      <c r="R26" s="120"/>
      <c r="S26" s="121"/>
      <c r="T26" s="451"/>
      <c r="U26" s="110"/>
      <c r="V26" s="111"/>
      <c r="W26" s="112"/>
      <c r="X26" s="98"/>
      <c r="Y26" s="150"/>
      <c r="Z26" s="139"/>
      <c r="AA26" s="140"/>
      <c r="AB26" s="136"/>
      <c r="AC26" s="448"/>
      <c r="AD26" s="110"/>
      <c r="AE26" s="111"/>
      <c r="AF26" s="112"/>
      <c r="AG26" s="98"/>
      <c r="AH26" s="330"/>
      <c r="AI26" s="331"/>
      <c r="AJ26" s="322"/>
      <c r="AK26" s="323"/>
      <c r="AL26" s="453"/>
      <c r="AM26" s="113"/>
      <c r="AN26" s="319"/>
      <c r="AO26" s="320"/>
      <c r="AP26" s="103"/>
      <c r="AQ26" s="150"/>
      <c r="AR26" s="119"/>
      <c r="AS26" s="155"/>
      <c r="AT26" s="141"/>
    </row>
    <row r="27" spans="1:46" s="118" customFormat="1" ht="30" customHeight="1">
      <c r="A27" s="435"/>
      <c r="B27" s="448"/>
      <c r="C27" s="110"/>
      <c r="D27" s="111"/>
      <c r="E27" s="112"/>
      <c r="F27" s="98"/>
      <c r="G27" s="131"/>
      <c r="H27" s="120"/>
      <c r="I27" s="120"/>
      <c r="J27" s="121"/>
      <c r="K27" s="448"/>
      <c r="L27" s="110"/>
      <c r="M27" s="111"/>
      <c r="N27" s="112"/>
      <c r="O27" s="177"/>
      <c r="P27" s="178"/>
      <c r="Q27" s="179"/>
      <c r="R27" s="180"/>
      <c r="S27" s="181"/>
      <c r="T27" s="451"/>
      <c r="U27" s="110"/>
      <c r="V27" s="111"/>
      <c r="W27" s="112"/>
      <c r="X27" s="98"/>
      <c r="Y27" s="150"/>
      <c r="Z27" s="139"/>
      <c r="AA27" s="140"/>
      <c r="AB27" s="123"/>
      <c r="AC27" s="448"/>
      <c r="AD27" s="110"/>
      <c r="AE27" s="111"/>
      <c r="AF27" s="111"/>
      <c r="AG27" s="98"/>
      <c r="AH27" s="330"/>
      <c r="AI27" s="331"/>
      <c r="AJ27" s="335"/>
      <c r="AK27" s="323"/>
      <c r="AL27" s="453"/>
      <c r="AM27" s="113"/>
      <c r="AN27" s="319"/>
      <c r="AO27" s="320"/>
      <c r="AP27" s="103"/>
      <c r="AQ27" s="150"/>
      <c r="AR27" s="139"/>
      <c r="AS27" s="155">
        <v>0</v>
      </c>
      <c r="AT27" s="141"/>
    </row>
    <row r="28" spans="1:46" s="118" customFormat="1" ht="30" customHeight="1">
      <c r="A28" s="435"/>
      <c r="B28" s="448"/>
      <c r="C28" s="175"/>
      <c r="D28" s="184"/>
      <c r="E28" s="344"/>
      <c r="F28" s="177"/>
      <c r="G28" s="178"/>
      <c r="H28" s="182"/>
      <c r="I28" s="183"/>
      <c r="J28" s="181"/>
      <c r="K28" s="448"/>
      <c r="L28" s="175"/>
      <c r="M28" s="184"/>
      <c r="N28" s="344"/>
      <c r="O28" s="177"/>
      <c r="P28" s="178"/>
      <c r="Q28" s="182"/>
      <c r="R28" s="183"/>
      <c r="S28" s="181"/>
      <c r="T28" s="452"/>
      <c r="U28" s="175"/>
      <c r="V28" s="184"/>
      <c r="W28" s="344"/>
      <c r="X28" s="177"/>
      <c r="Y28" s="186"/>
      <c r="Z28" s="187"/>
      <c r="AA28" s="188"/>
      <c r="AB28" s="189"/>
      <c r="AC28" s="448"/>
      <c r="AD28" s="175"/>
      <c r="AE28" s="184"/>
      <c r="AF28" s="184"/>
      <c r="AG28" s="177"/>
      <c r="AH28" s="345"/>
      <c r="AI28" s="346"/>
      <c r="AJ28" s="347"/>
      <c r="AK28" s="348"/>
      <c r="AL28" s="453"/>
      <c r="AM28" s="113"/>
      <c r="AN28" s="319"/>
      <c r="AO28" s="320"/>
      <c r="AP28" s="103"/>
      <c r="AQ28" s="150"/>
      <c r="AR28" s="139"/>
      <c r="AS28" s="155">
        <v>0</v>
      </c>
      <c r="AT28" s="141"/>
    </row>
    <row r="29" spans="1:46" s="118" customFormat="1" ht="30" customHeight="1">
      <c r="A29" s="190" t="s">
        <v>43</v>
      </c>
      <c r="B29" s="191"/>
      <c r="C29" s="192"/>
      <c r="D29" s="110"/>
      <c r="E29" s="128"/>
      <c r="F29" s="98"/>
      <c r="G29" s="107"/>
      <c r="H29" s="119"/>
      <c r="I29" s="120"/>
      <c r="J29" s="121"/>
      <c r="K29" s="191" t="s">
        <v>43</v>
      </c>
      <c r="L29" s="192" t="s">
        <v>7</v>
      </c>
      <c r="M29" s="111"/>
      <c r="N29" s="176"/>
      <c r="O29" s="98"/>
      <c r="P29" s="107">
        <v>1</v>
      </c>
      <c r="Q29" s="119"/>
      <c r="R29" s="120"/>
      <c r="S29" s="121"/>
      <c r="T29" s="191"/>
      <c r="U29" s="192"/>
      <c r="V29" s="110"/>
      <c r="W29" s="129"/>
      <c r="X29" s="98"/>
      <c r="Y29" s="150"/>
      <c r="Z29" s="139"/>
      <c r="AA29" s="140"/>
      <c r="AB29" s="136"/>
      <c r="AC29" s="191" t="s">
        <v>43</v>
      </c>
      <c r="AD29" s="192" t="s">
        <v>7</v>
      </c>
      <c r="AE29" s="110"/>
      <c r="AF29" s="129"/>
      <c r="AG29" s="98"/>
      <c r="AH29" s="330">
        <v>1</v>
      </c>
      <c r="AI29" s="331"/>
      <c r="AJ29" s="335"/>
      <c r="AK29" s="325"/>
      <c r="AL29" s="193"/>
      <c r="AM29" s="194"/>
      <c r="AN29" s="145"/>
      <c r="AO29" s="145"/>
      <c r="AP29" s="145"/>
      <c r="AQ29" s="135"/>
      <c r="AR29" s="139"/>
      <c r="AS29" s="140"/>
      <c r="AT29" s="141"/>
    </row>
    <row r="30" spans="1:46" s="118" customFormat="1" ht="30" customHeight="1" thickBot="1">
      <c r="A30" s="195" t="s">
        <v>44</v>
      </c>
      <c r="B30" s="199"/>
      <c r="C30" s="200"/>
      <c r="D30" s="204"/>
      <c r="E30" s="349"/>
      <c r="F30" s="203"/>
      <c r="G30" s="196"/>
      <c r="H30" s="197"/>
      <c r="I30" s="197"/>
      <c r="J30" s="198"/>
      <c r="K30" s="199"/>
      <c r="L30" s="200"/>
      <c r="M30" s="201"/>
      <c r="N30" s="202"/>
      <c r="O30" s="203"/>
      <c r="P30" s="196">
        <v>1</v>
      </c>
      <c r="Q30" s="197"/>
      <c r="R30" s="197"/>
      <c r="S30" s="198"/>
      <c r="T30" s="199"/>
      <c r="U30" s="200"/>
      <c r="V30" s="204"/>
      <c r="W30" s="205"/>
      <c r="X30" s="203"/>
      <c r="Y30" s="206"/>
      <c r="Z30" s="207"/>
      <c r="AA30" s="207"/>
      <c r="AB30" s="208"/>
      <c r="AC30" s="199"/>
      <c r="AD30" s="200"/>
      <c r="AE30" s="204"/>
      <c r="AF30" s="205"/>
      <c r="AG30" s="203"/>
      <c r="AH30" s="350"/>
      <c r="AI30" s="351"/>
      <c r="AJ30" s="351"/>
      <c r="AK30" s="352"/>
      <c r="AL30" s="193"/>
      <c r="AM30" s="194"/>
      <c r="AN30" s="113"/>
      <c r="AO30" s="114"/>
      <c r="AP30" s="103"/>
      <c r="AQ30" s="150"/>
      <c r="AR30" s="209"/>
      <c r="AS30" s="209"/>
      <c r="AT30" s="210"/>
    </row>
    <row r="31" spans="1:46" s="118" customFormat="1" ht="30" customHeight="1">
      <c r="A31" s="432" t="s">
        <v>45</v>
      </c>
      <c r="B31" s="411" t="s">
        <v>46</v>
      </c>
      <c r="C31" s="412"/>
      <c r="D31" s="314">
        <v>5.5</v>
      </c>
      <c r="E31" s="353"/>
      <c r="F31" s="354"/>
      <c r="G31" s="211"/>
      <c r="H31" s="212"/>
      <c r="I31" s="213"/>
      <c r="J31" s="214"/>
      <c r="K31" s="411" t="s">
        <v>46</v>
      </c>
      <c r="L31" s="412"/>
      <c r="M31" s="314">
        <v>5.6</v>
      </c>
      <c r="N31" s="355"/>
      <c r="O31" s="354"/>
      <c r="P31" s="217"/>
      <c r="Q31" s="218"/>
      <c r="R31" s="219"/>
      <c r="S31" s="220"/>
      <c r="T31" s="411" t="s">
        <v>46</v>
      </c>
      <c r="U31" s="412"/>
      <c r="V31" s="314">
        <v>6.2</v>
      </c>
      <c r="W31" s="355"/>
      <c r="X31" s="354"/>
      <c r="Y31" s="211"/>
      <c r="Z31" s="212"/>
      <c r="AA31" s="213"/>
      <c r="AB31" s="214"/>
      <c r="AC31" s="411" t="s">
        <v>46</v>
      </c>
      <c r="AD31" s="412"/>
      <c r="AE31" s="314">
        <v>5.5</v>
      </c>
      <c r="AF31" s="356"/>
      <c r="AG31" s="354"/>
      <c r="AH31" s="217"/>
      <c r="AI31" s="218"/>
      <c r="AJ31" s="219"/>
      <c r="AK31" s="220"/>
      <c r="AL31" s="441"/>
      <c r="AM31" s="441"/>
      <c r="AN31" s="357"/>
      <c r="AO31" s="358"/>
      <c r="AP31" s="358"/>
      <c r="AQ31" s="226"/>
      <c r="AR31" s="227"/>
      <c r="AS31" s="228"/>
      <c r="AT31" s="229"/>
    </row>
    <row r="32" spans="1:46" s="118" customFormat="1" ht="30" customHeight="1">
      <c r="A32" s="432"/>
      <c r="B32" s="231" t="s">
        <v>47</v>
      </c>
      <c r="C32" s="133"/>
      <c r="D32" s="315">
        <v>3</v>
      </c>
      <c r="E32" s="359"/>
      <c r="F32" s="360"/>
      <c r="G32" s="163"/>
      <c r="H32" s="164"/>
      <c r="I32" s="164"/>
      <c r="J32" s="230"/>
      <c r="K32" s="231" t="s">
        <v>47</v>
      </c>
      <c r="L32" s="361"/>
      <c r="M32" s="315">
        <v>3</v>
      </c>
      <c r="N32" s="362"/>
      <c r="O32" s="360"/>
      <c r="P32" s="127"/>
      <c r="Q32" s="108"/>
      <c r="R32" s="108"/>
      <c r="S32" s="109"/>
      <c r="T32" s="231" t="s">
        <v>47</v>
      </c>
      <c r="U32" s="361"/>
      <c r="V32" s="315">
        <v>3</v>
      </c>
      <c r="W32" s="362"/>
      <c r="X32" s="360"/>
      <c r="Y32" s="163"/>
      <c r="Z32" s="164"/>
      <c r="AA32" s="164"/>
      <c r="AB32" s="230"/>
      <c r="AC32" s="231" t="s">
        <v>47</v>
      </c>
      <c r="AD32" s="361"/>
      <c r="AE32" s="315">
        <v>3</v>
      </c>
      <c r="AF32" s="363"/>
      <c r="AG32" s="360"/>
      <c r="AH32" s="127"/>
      <c r="AI32" s="108"/>
      <c r="AJ32" s="108"/>
      <c r="AK32" s="109"/>
      <c r="AL32" s="235"/>
      <c r="AM32" s="235"/>
      <c r="AN32" s="357"/>
      <c r="AO32" s="357"/>
      <c r="AP32" s="358"/>
      <c r="AQ32" s="163"/>
      <c r="AR32" s="164"/>
      <c r="AS32" s="164"/>
      <c r="AT32" s="236"/>
    </row>
    <row r="33" spans="1:46" s="237" customFormat="1" ht="30" customHeight="1">
      <c r="A33" s="432"/>
      <c r="B33" s="405" t="s">
        <v>48</v>
      </c>
      <c r="C33" s="406"/>
      <c r="D33" s="315">
        <v>1.5</v>
      </c>
      <c r="E33" s="359"/>
      <c r="F33" s="360"/>
      <c r="G33" s="163"/>
      <c r="H33" s="164"/>
      <c r="I33" s="164"/>
      <c r="J33" s="230"/>
      <c r="K33" s="405" t="s">
        <v>48</v>
      </c>
      <c r="L33" s="406"/>
      <c r="M33" s="315">
        <v>1.6</v>
      </c>
      <c r="N33" s="362"/>
      <c r="O33" s="360"/>
      <c r="P33" s="127"/>
      <c r="Q33" s="108"/>
      <c r="R33" s="108"/>
      <c r="S33" s="109"/>
      <c r="T33" s="405" t="s">
        <v>48</v>
      </c>
      <c r="U33" s="406"/>
      <c r="V33" s="315">
        <v>1.9</v>
      </c>
      <c r="W33" s="362"/>
      <c r="X33" s="360"/>
      <c r="Y33" s="163"/>
      <c r="Z33" s="164"/>
      <c r="AA33" s="164"/>
      <c r="AB33" s="230"/>
      <c r="AC33" s="405" t="s">
        <v>48</v>
      </c>
      <c r="AD33" s="406"/>
      <c r="AE33" s="315">
        <v>1.6</v>
      </c>
      <c r="AF33" s="363"/>
      <c r="AG33" s="360"/>
      <c r="AH33" s="127"/>
      <c r="AI33" s="108"/>
      <c r="AJ33" s="108"/>
      <c r="AK33" s="109"/>
      <c r="AL33" s="441"/>
      <c r="AM33" s="441"/>
      <c r="AN33" s="357"/>
      <c r="AO33" s="358"/>
      <c r="AP33" s="358"/>
      <c r="AQ33" s="163"/>
      <c r="AR33" s="164"/>
      <c r="AS33" s="164"/>
      <c r="AT33" s="236"/>
    </row>
    <row r="34" spans="1:46" s="237" customFormat="1" ht="30" customHeight="1">
      <c r="A34" s="432"/>
      <c r="B34" s="405" t="s">
        <v>49</v>
      </c>
      <c r="C34" s="406"/>
      <c r="D34" s="315">
        <v>0</v>
      </c>
      <c r="E34" s="359"/>
      <c r="F34" s="360"/>
      <c r="G34" s="150"/>
      <c r="H34" s="139"/>
      <c r="I34" s="139"/>
      <c r="J34" s="147"/>
      <c r="K34" s="405" t="s">
        <v>49</v>
      </c>
      <c r="L34" s="406"/>
      <c r="M34" s="315">
        <v>0</v>
      </c>
      <c r="N34" s="362"/>
      <c r="O34" s="360"/>
      <c r="P34" s="330"/>
      <c r="Q34" s="331"/>
      <c r="R34" s="331"/>
      <c r="S34" s="329"/>
      <c r="T34" s="405" t="s">
        <v>49</v>
      </c>
      <c r="U34" s="406"/>
      <c r="V34" s="315">
        <v>0</v>
      </c>
      <c r="W34" s="362"/>
      <c r="X34" s="360"/>
      <c r="Y34" s="150"/>
      <c r="Z34" s="139"/>
      <c r="AA34" s="139"/>
      <c r="AB34" s="147"/>
      <c r="AC34" s="405" t="s">
        <v>49</v>
      </c>
      <c r="AD34" s="406"/>
      <c r="AE34" s="315">
        <v>0</v>
      </c>
      <c r="AF34" s="232"/>
      <c r="AG34" s="360"/>
      <c r="AH34" s="330"/>
      <c r="AI34" s="331"/>
      <c r="AJ34" s="331"/>
      <c r="AK34" s="329"/>
      <c r="AL34" s="441"/>
      <c r="AM34" s="441"/>
      <c r="AN34" s="357"/>
      <c r="AO34" s="357"/>
      <c r="AP34" s="358"/>
      <c r="AQ34" s="150"/>
      <c r="AR34" s="139"/>
      <c r="AS34" s="139"/>
      <c r="AT34" s="149"/>
    </row>
    <row r="35" spans="1:46" s="237" customFormat="1" ht="30" customHeight="1">
      <c r="A35" s="432"/>
      <c r="B35" s="405" t="s">
        <v>50</v>
      </c>
      <c r="C35" s="406"/>
      <c r="D35" s="315">
        <v>0</v>
      </c>
      <c r="E35" s="359"/>
      <c r="F35" s="360"/>
      <c r="G35" s="163"/>
      <c r="H35" s="164"/>
      <c r="I35" s="164"/>
      <c r="J35" s="230"/>
      <c r="K35" s="405" t="s">
        <v>50</v>
      </c>
      <c r="L35" s="406"/>
      <c r="M35" s="315">
        <v>1</v>
      </c>
      <c r="N35" s="362"/>
      <c r="O35" s="360"/>
      <c r="P35" s="127"/>
      <c r="Q35" s="108"/>
      <c r="R35" s="108"/>
      <c r="S35" s="109"/>
      <c r="T35" s="405" t="s">
        <v>50</v>
      </c>
      <c r="U35" s="406"/>
      <c r="V35" s="315">
        <v>0</v>
      </c>
      <c r="W35" s="362"/>
      <c r="X35" s="360"/>
      <c r="Y35" s="163"/>
      <c r="Z35" s="164"/>
      <c r="AA35" s="164"/>
      <c r="AB35" s="230"/>
      <c r="AC35" s="405" t="s">
        <v>50</v>
      </c>
      <c r="AD35" s="406"/>
      <c r="AE35" s="315">
        <v>1</v>
      </c>
      <c r="AF35" s="232"/>
      <c r="AG35" s="360"/>
      <c r="AH35" s="127"/>
      <c r="AI35" s="108"/>
      <c r="AJ35" s="108"/>
      <c r="AK35" s="109"/>
      <c r="AL35" s="441"/>
      <c r="AM35" s="441"/>
      <c r="AN35" s="357"/>
      <c r="AO35" s="357"/>
      <c r="AP35" s="358"/>
      <c r="AQ35" s="163"/>
      <c r="AR35" s="164"/>
      <c r="AS35" s="164"/>
      <c r="AT35" s="236"/>
    </row>
    <row r="36" spans="1:46" s="250" customFormat="1" ht="30" customHeight="1">
      <c r="A36" s="432"/>
      <c r="B36" s="405" t="s">
        <v>65</v>
      </c>
      <c r="C36" s="406"/>
      <c r="D36" s="315">
        <v>2.4</v>
      </c>
      <c r="E36" s="359"/>
      <c r="F36" s="360"/>
      <c r="G36" s="163"/>
      <c r="H36" s="164"/>
      <c r="I36" s="164"/>
      <c r="J36" s="230"/>
      <c r="K36" s="405" t="s">
        <v>65</v>
      </c>
      <c r="L36" s="406"/>
      <c r="M36" s="315">
        <v>3.2</v>
      </c>
      <c r="N36" s="362"/>
      <c r="O36" s="360"/>
      <c r="P36" s="127"/>
      <c r="Q36" s="108"/>
      <c r="R36" s="108"/>
      <c r="S36" s="109"/>
      <c r="T36" s="405" t="s">
        <v>65</v>
      </c>
      <c r="U36" s="406"/>
      <c r="V36" s="315">
        <v>2.1</v>
      </c>
      <c r="W36" s="362"/>
      <c r="X36" s="360"/>
      <c r="Y36" s="163"/>
      <c r="Z36" s="164"/>
      <c r="AA36" s="164"/>
      <c r="AB36" s="230"/>
      <c r="AC36" s="405" t="s">
        <v>65</v>
      </c>
      <c r="AD36" s="406"/>
      <c r="AE36" s="315">
        <v>2.6</v>
      </c>
      <c r="AF36" s="363"/>
      <c r="AG36" s="360"/>
      <c r="AH36" s="127"/>
      <c r="AI36" s="108"/>
      <c r="AJ36" s="108"/>
      <c r="AK36" s="109"/>
      <c r="AL36" s="441"/>
      <c r="AM36" s="441"/>
      <c r="AN36" s="357"/>
      <c r="AO36" s="358"/>
      <c r="AP36" s="358"/>
      <c r="AQ36" s="163"/>
      <c r="AR36" s="164"/>
      <c r="AS36" s="164"/>
      <c r="AT36" s="236"/>
    </row>
    <row r="37" spans="1:46" s="264" customFormat="1" ht="30" customHeight="1" thickBot="1">
      <c r="A37" s="433"/>
      <c r="B37" s="402" t="s">
        <v>51</v>
      </c>
      <c r="C37" s="403"/>
      <c r="D37" s="255">
        <f>D31*70+D32*45+D33*25+D34*150+D35*60+D36*75</f>
        <v>737.5</v>
      </c>
      <c r="E37" s="254"/>
      <c r="F37" s="364"/>
      <c r="G37" s="251"/>
      <c r="H37" s="252"/>
      <c r="I37" s="252"/>
      <c r="J37" s="253"/>
      <c r="K37" s="402" t="s">
        <v>51</v>
      </c>
      <c r="L37" s="403"/>
      <c r="M37" s="255">
        <f>M31*70+M32*45+M33*25+M34*150+M35*60+M36*75</f>
        <v>867</v>
      </c>
      <c r="N37" s="254"/>
      <c r="O37" s="364"/>
      <c r="P37" s="251"/>
      <c r="Q37" s="252"/>
      <c r="R37" s="252"/>
      <c r="S37" s="253"/>
      <c r="T37" s="402" t="s">
        <v>51</v>
      </c>
      <c r="U37" s="403"/>
      <c r="V37" s="255">
        <f>V31*70+V32*45+V33*25+V34*150+V35*60+V36*75</f>
        <v>774</v>
      </c>
      <c r="W37" s="365"/>
      <c r="X37" s="364"/>
      <c r="Y37" s="127"/>
      <c r="Z37" s="108"/>
      <c r="AA37" s="108"/>
      <c r="AB37" s="109"/>
      <c r="AC37" s="402" t="s">
        <v>51</v>
      </c>
      <c r="AD37" s="403"/>
      <c r="AE37" s="255">
        <f>AE31*70+AE32*45+AE33*25+AE34*150+AE35*60+AE36*75</f>
        <v>815</v>
      </c>
      <c r="AF37" s="365"/>
      <c r="AG37" s="364"/>
      <c r="AH37" s="127"/>
      <c r="AI37" s="108"/>
      <c r="AJ37" s="108"/>
      <c r="AK37" s="109"/>
      <c r="AL37" s="440"/>
      <c r="AM37" s="440"/>
      <c r="AN37" s="366"/>
      <c r="AO37" s="367"/>
      <c r="AP37" s="368"/>
      <c r="AQ37" s="261"/>
      <c r="AR37" s="262"/>
      <c r="AS37" s="262"/>
      <c r="AT37" s="263"/>
    </row>
    <row r="38" spans="1:46" s="237" customFormat="1" ht="30" customHeight="1" thickBot="1">
      <c r="A38" s="265" t="s">
        <v>52</v>
      </c>
      <c r="B38" s="265" t="s">
        <v>52</v>
      </c>
      <c r="C38" s="269"/>
      <c r="D38" s="270"/>
      <c r="E38" s="270"/>
      <c r="F38" s="271"/>
      <c r="G38" s="266"/>
      <c r="H38" s="267"/>
      <c r="I38" s="267"/>
      <c r="J38" s="268"/>
      <c r="K38" s="265" t="s">
        <v>52</v>
      </c>
      <c r="L38" s="269"/>
      <c r="M38" s="270"/>
      <c r="N38" s="270"/>
      <c r="O38" s="271"/>
      <c r="P38" s="272"/>
      <c r="Q38" s="273"/>
      <c r="R38" s="273"/>
      <c r="S38" s="274"/>
      <c r="T38" s="265" t="s">
        <v>52</v>
      </c>
      <c r="U38" s="275"/>
      <c r="V38" s="276"/>
      <c r="W38" s="277"/>
      <c r="X38" s="369"/>
      <c r="Y38" s="278"/>
      <c r="Z38" s="268"/>
      <c r="AA38" s="268"/>
      <c r="AB38" s="370"/>
      <c r="AC38" s="265" t="s">
        <v>52</v>
      </c>
      <c r="AD38" s="269"/>
      <c r="AE38" s="276"/>
      <c r="AF38" s="371"/>
      <c r="AG38" s="271"/>
      <c r="AH38" s="278"/>
      <c r="AI38" s="268"/>
      <c r="AJ38" s="268"/>
      <c r="AK38" s="268"/>
      <c r="AL38" s="223"/>
      <c r="AM38" s="279"/>
      <c r="AN38" s="280"/>
      <c r="AO38" s="280"/>
      <c r="AP38" s="282"/>
      <c r="AQ38" s="284"/>
      <c r="AR38" s="284"/>
      <c r="AS38" s="284"/>
      <c r="AT38" s="274"/>
    </row>
    <row r="39" spans="1:46" s="286" customFormat="1" ht="36" customHeight="1">
      <c r="A39" s="285" t="s">
        <v>53</v>
      </c>
      <c r="K39" s="287" t="s">
        <v>55</v>
      </c>
      <c r="P39" s="288"/>
      <c r="Q39" s="288"/>
      <c r="R39" s="288"/>
      <c r="S39" s="288"/>
      <c r="T39" s="289" t="s">
        <v>56</v>
      </c>
      <c r="X39" s="287"/>
      <c r="Y39" s="288"/>
      <c r="Z39" s="288"/>
      <c r="AA39" s="288"/>
      <c r="AB39" s="288"/>
      <c r="AC39" s="372"/>
      <c r="AD39" s="442" t="s">
        <v>54</v>
      </c>
      <c r="AE39" s="442"/>
      <c r="AG39" s="290"/>
      <c r="AH39" s="288"/>
      <c r="AI39" s="288"/>
      <c r="AJ39" s="288"/>
      <c r="AK39" s="288"/>
      <c r="AL39" s="287"/>
      <c r="AQ39" s="288"/>
      <c r="AR39" s="288"/>
      <c r="AS39" s="288"/>
      <c r="AT39" s="288"/>
    </row>
    <row r="40" spans="1:46">
      <c r="A40" s="291"/>
      <c r="B40" s="292"/>
      <c r="C40" s="74"/>
      <c r="D40" s="74"/>
      <c r="E40" s="74"/>
      <c r="F40" s="292"/>
      <c r="K40" s="292"/>
      <c r="L40" s="74"/>
      <c r="M40" s="293"/>
      <c r="N40" s="294"/>
      <c r="O40" s="292"/>
      <c r="T40" s="295"/>
      <c r="U40" s="250"/>
      <c r="V40" s="250"/>
      <c r="W40" s="295"/>
      <c r="X40" s="295"/>
      <c r="AC40" s="298"/>
      <c r="AD40" s="250"/>
      <c r="AE40" s="250"/>
      <c r="AF40" s="295"/>
      <c r="AG40" s="295"/>
      <c r="AL40" s="295"/>
      <c r="AM40" s="250"/>
      <c r="AN40" s="250"/>
      <c r="AO40" s="250"/>
      <c r="AP40" s="295"/>
    </row>
    <row r="41" spans="1:46">
      <c r="A41" s="291"/>
      <c r="B41" s="306"/>
      <c r="C41" s="300"/>
      <c r="D41" s="299"/>
      <c r="L41" s="300"/>
      <c r="U41" s="304"/>
      <c r="V41" s="291"/>
      <c r="W41" s="291"/>
      <c r="X41" s="305"/>
      <c r="AC41" s="295"/>
      <c r="AD41" s="250"/>
      <c r="AE41" s="250"/>
      <c r="AF41" s="295"/>
      <c r="AG41" s="295"/>
      <c r="AL41" s="295"/>
      <c r="AM41" s="250"/>
      <c r="AN41" s="250"/>
      <c r="AO41" s="250"/>
      <c r="AP41" s="295"/>
    </row>
    <row r="42" spans="1:46">
      <c r="A42" s="291"/>
      <c r="B42" s="306"/>
      <c r="K42" s="306"/>
      <c r="T42" s="307"/>
      <c r="W42" s="307"/>
      <c r="AC42" s="295"/>
      <c r="AD42" s="250"/>
      <c r="AE42" s="250"/>
      <c r="AF42" s="295"/>
      <c r="AG42" s="295"/>
      <c r="AL42" s="295"/>
      <c r="AM42" s="250"/>
      <c r="AN42" s="250"/>
      <c r="AO42" s="250"/>
      <c r="AP42" s="295"/>
    </row>
    <row r="43" spans="1:46">
      <c r="B43" s="306"/>
      <c r="K43" s="306"/>
      <c r="T43" s="307"/>
      <c r="W43" s="307"/>
      <c r="AC43" s="291"/>
      <c r="AO43" s="307"/>
    </row>
    <row r="44" spans="1:46">
      <c r="B44" s="306"/>
      <c r="K44" s="306"/>
      <c r="T44" s="307"/>
      <c r="W44" s="307"/>
      <c r="AC44" s="291"/>
      <c r="AO44" s="307"/>
    </row>
    <row r="45" spans="1:46">
      <c r="B45" s="306"/>
      <c r="K45" s="306"/>
      <c r="T45" s="307"/>
      <c r="W45" s="307"/>
      <c r="AC45" s="291"/>
      <c r="AO45" s="307"/>
    </row>
    <row r="46" spans="1:46">
      <c r="B46" s="306"/>
      <c r="K46" s="306"/>
      <c r="T46" s="307"/>
      <c r="W46" s="307"/>
      <c r="AC46" s="291"/>
      <c r="AO46" s="307"/>
    </row>
    <row r="47" spans="1:46">
      <c r="A47" s="291"/>
      <c r="B47" s="306"/>
      <c r="K47" s="306"/>
      <c r="M47" s="306"/>
      <c r="N47" s="306"/>
      <c r="O47" s="306"/>
      <c r="P47" s="306"/>
      <c r="Q47" s="306"/>
      <c r="R47" s="306"/>
      <c r="S47" s="306"/>
      <c r="T47" s="307"/>
      <c r="W47" s="307"/>
      <c r="AC47" s="291"/>
      <c r="AO47" s="307"/>
    </row>
    <row r="48" spans="1:46">
      <c r="A48" s="291"/>
      <c r="B48" s="306"/>
      <c r="K48" s="306"/>
      <c r="M48" s="306"/>
      <c r="N48" s="306"/>
      <c r="O48" s="306"/>
      <c r="P48" s="306"/>
      <c r="Q48" s="306"/>
      <c r="R48" s="306"/>
      <c r="S48" s="306"/>
      <c r="T48" s="307"/>
      <c r="W48" s="307"/>
      <c r="AC48" s="291"/>
      <c r="AO48" s="307"/>
    </row>
    <row r="49" spans="1:41">
      <c r="A49" s="291"/>
      <c r="B49" s="306"/>
      <c r="K49" s="306"/>
      <c r="M49" s="306"/>
      <c r="N49" s="306"/>
      <c r="O49" s="306"/>
      <c r="P49" s="306"/>
      <c r="Q49" s="306"/>
      <c r="R49" s="306"/>
      <c r="S49" s="306"/>
      <c r="T49" s="307"/>
      <c r="W49" s="307"/>
      <c r="AC49" s="291"/>
      <c r="AO49" s="307"/>
    </row>
    <row r="50" spans="1:41">
      <c r="A50" s="291"/>
      <c r="AO50" s="307"/>
    </row>
    <row r="51" spans="1:41">
      <c r="A51" s="291"/>
      <c r="AO51" s="307"/>
    </row>
    <row r="52" spans="1:41">
      <c r="A52" s="291"/>
      <c r="AO52" s="307"/>
    </row>
    <row r="53" spans="1:41">
      <c r="A53" s="291"/>
      <c r="AO53" s="307"/>
    </row>
  </sheetData>
  <mergeCells count="73">
    <mergeCell ref="AL37:AM37"/>
    <mergeCell ref="AL35:AM35"/>
    <mergeCell ref="AL36:AM36"/>
    <mergeCell ref="AL33:AM33"/>
    <mergeCell ref="B34:C34"/>
    <mergeCell ref="K34:L34"/>
    <mergeCell ref="T34:U34"/>
    <mergeCell ref="AC34:AD34"/>
    <mergeCell ref="AL34:AM34"/>
    <mergeCell ref="AD39:AE39"/>
    <mergeCell ref="B35:C35"/>
    <mergeCell ref="K35:L35"/>
    <mergeCell ref="T35:U35"/>
    <mergeCell ref="AC35:AD35"/>
    <mergeCell ref="B36:C36"/>
    <mergeCell ref="K36:L36"/>
    <mergeCell ref="T36:U36"/>
    <mergeCell ref="AC36:AD36"/>
    <mergeCell ref="B37:C37"/>
    <mergeCell ref="K37:L37"/>
    <mergeCell ref="T37:U37"/>
    <mergeCell ref="AC37:AD37"/>
    <mergeCell ref="A31:A37"/>
    <mergeCell ref="B31:C31"/>
    <mergeCell ref="K31:L31"/>
    <mergeCell ref="T31:U31"/>
    <mergeCell ref="AC31:AD31"/>
    <mergeCell ref="AL31:AM31"/>
    <mergeCell ref="B33:C33"/>
    <mergeCell ref="K33:L33"/>
    <mergeCell ref="T33:U33"/>
    <mergeCell ref="AC33:AD33"/>
    <mergeCell ref="A24:A28"/>
    <mergeCell ref="B24:B28"/>
    <mergeCell ref="K24:K28"/>
    <mergeCell ref="AC24:AC28"/>
    <mergeCell ref="AL24:AL28"/>
    <mergeCell ref="T20:T28"/>
    <mergeCell ref="A20:A23"/>
    <mergeCell ref="B20:B23"/>
    <mergeCell ref="K20:K23"/>
    <mergeCell ref="AC20:AC23"/>
    <mergeCell ref="AL20:AL23"/>
    <mergeCell ref="A14:A19"/>
    <mergeCell ref="B14:B19"/>
    <mergeCell ref="K14:K19"/>
    <mergeCell ref="AC14:AC19"/>
    <mergeCell ref="AL14:AL19"/>
    <mergeCell ref="T14:T19"/>
    <mergeCell ref="AL3:AM3"/>
    <mergeCell ref="AN3:AP3"/>
    <mergeCell ref="A1:AG1"/>
    <mergeCell ref="AL5:AL8"/>
    <mergeCell ref="A9:A13"/>
    <mergeCell ref="B9:B13"/>
    <mergeCell ref="K9:K13"/>
    <mergeCell ref="AC9:AC13"/>
    <mergeCell ref="AL9:AL13"/>
    <mergeCell ref="A5:A8"/>
    <mergeCell ref="B5:B8"/>
    <mergeCell ref="K5:K8"/>
    <mergeCell ref="T5:T13"/>
    <mergeCell ref="AC5:AC8"/>
    <mergeCell ref="M3:O3"/>
    <mergeCell ref="T3:U3"/>
    <mergeCell ref="V3:X3"/>
    <mergeCell ref="AC3:AD3"/>
    <mergeCell ref="AE3:AG3"/>
    <mergeCell ref="C2:D2"/>
    <mergeCell ref="F2:L2"/>
    <mergeCell ref="B3:C3"/>
    <mergeCell ref="D3:F3"/>
    <mergeCell ref="K3:L3"/>
  </mergeCells>
  <phoneticPr fontId="22" type="noConversion"/>
  <pageMargins left="0.39370078740157483" right="0.39370078740157483" top="0" bottom="0" header="0.31496062992125984" footer="0.31496062992125984"/>
  <pageSetup paperSize="9" scale="5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4"/>
  <sheetViews>
    <sheetView view="pageBreakPreview" zoomScale="55" zoomScaleSheetLayoutView="55" workbookViewId="0">
      <selection activeCell="T15" sqref="T15:T20"/>
    </sheetView>
  </sheetViews>
  <sheetFormatPr defaultColWidth="8.875" defaultRowHeight="18.75"/>
  <cols>
    <col min="1" max="1" width="6.625" style="307" customWidth="1"/>
    <col min="2" max="2" width="8.625" style="299" customWidth="1"/>
    <col min="3" max="3" width="10.625" style="306" customWidth="1"/>
    <col min="4" max="4" width="11.625" style="306" customWidth="1"/>
    <col min="5" max="5" width="10.625" style="306" customWidth="1"/>
    <col min="6" max="6" width="10.625" style="299" customWidth="1"/>
    <col min="7" max="7" width="5.5" style="76" hidden="1" customWidth="1"/>
    <col min="8" max="8" width="10.125" style="73" hidden="1" customWidth="1"/>
    <col min="9" max="10" width="6.625" style="73" hidden="1" customWidth="1"/>
    <col min="11" max="11" width="8.625" style="299" customWidth="1"/>
    <col min="12" max="12" width="10.625" style="306" customWidth="1"/>
    <col min="13" max="13" width="11.625" style="301" customWidth="1"/>
    <col min="14" max="14" width="10.625" style="302" customWidth="1"/>
    <col min="15" max="15" width="10.625" style="299" customWidth="1"/>
    <col min="16" max="16" width="5.5" style="76" hidden="1" customWidth="1"/>
    <col min="17" max="17" width="5.75" style="73" hidden="1" customWidth="1"/>
    <col min="18" max="19" width="6.625" style="73" hidden="1" customWidth="1"/>
    <col min="20" max="20" width="8.875" style="303" customWidth="1"/>
    <col min="21" max="21" width="10.625" style="307" customWidth="1"/>
    <col min="22" max="22" width="11.625" style="307" customWidth="1"/>
    <col min="23" max="24" width="10.625" style="303" customWidth="1"/>
    <col min="25" max="25" width="5.5" style="296" hidden="1" customWidth="1"/>
    <col min="26" max="26" width="5.75" style="297" hidden="1" customWidth="1"/>
    <col min="27" max="28" width="6.625" style="297" hidden="1" customWidth="1"/>
    <col min="29" max="29" width="8.75" style="303" customWidth="1"/>
    <col min="30" max="30" width="10.625" style="307" customWidth="1"/>
    <col min="31" max="31" width="11.625" style="307" customWidth="1"/>
    <col min="32" max="33" width="10.625" style="303" customWidth="1"/>
    <col min="34" max="34" width="5.5" style="296" hidden="1" customWidth="1"/>
    <col min="35" max="35" width="5.75" style="297" hidden="1" customWidth="1"/>
    <col min="36" max="37" width="6.625" style="297" hidden="1" customWidth="1"/>
    <col min="38" max="38" width="8.625" style="303" customWidth="1"/>
    <col min="39" max="39" width="10.625" style="307" customWidth="1"/>
    <col min="40" max="40" width="11.625" style="307" customWidth="1"/>
    <col min="41" max="42" width="10.625" style="303" customWidth="1"/>
    <col min="43" max="43" width="5.5" style="296" hidden="1" customWidth="1"/>
    <col min="44" max="44" width="5.75" style="297" hidden="1" customWidth="1"/>
    <col min="45" max="45" width="7.5" style="297" hidden="1" customWidth="1"/>
    <col min="46" max="46" width="6.625" style="297" hidden="1" customWidth="1"/>
    <col min="47" max="16384" width="8.875" style="291"/>
  </cols>
  <sheetData>
    <row r="1" spans="1:46" s="81" customFormat="1" ht="28.15" customHeight="1">
      <c r="A1" s="444" t="s">
        <v>281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</row>
    <row r="2" spans="1:46" s="83" customFormat="1" ht="19.5" thickBot="1">
      <c r="A2" s="82" t="s">
        <v>25</v>
      </c>
      <c r="C2" s="445">
        <v>400</v>
      </c>
      <c r="D2" s="445"/>
      <c r="F2" s="404"/>
      <c r="G2" s="404"/>
      <c r="H2" s="404"/>
      <c r="I2" s="404"/>
      <c r="J2" s="404"/>
      <c r="K2" s="404"/>
      <c r="L2" s="404"/>
      <c r="N2" s="84"/>
      <c r="P2" s="85"/>
      <c r="Q2" s="85"/>
      <c r="R2" s="85"/>
      <c r="S2" s="85"/>
      <c r="W2" s="84"/>
      <c r="Y2" s="85"/>
      <c r="Z2" s="85"/>
      <c r="AA2" s="85"/>
      <c r="AK2" s="83" t="s">
        <v>26</v>
      </c>
      <c r="AT2" s="85"/>
    </row>
    <row r="3" spans="1:46" s="90" customFormat="1" ht="31.5" customHeight="1">
      <c r="A3" s="86" t="s">
        <v>27</v>
      </c>
      <c r="B3" s="415">
        <v>44816</v>
      </c>
      <c r="C3" s="416"/>
      <c r="D3" s="417">
        <f>B3</f>
        <v>44816</v>
      </c>
      <c r="E3" s="418"/>
      <c r="F3" s="419"/>
      <c r="G3" s="87"/>
      <c r="H3" s="87"/>
      <c r="I3" s="87"/>
      <c r="J3" s="87"/>
      <c r="K3" s="415">
        <f>B3+1</f>
        <v>44817</v>
      </c>
      <c r="L3" s="416"/>
      <c r="M3" s="417">
        <f>K3</f>
        <v>44817</v>
      </c>
      <c r="N3" s="418"/>
      <c r="O3" s="419"/>
      <c r="P3" s="87"/>
      <c r="Q3" s="87"/>
      <c r="R3" s="87"/>
      <c r="S3" s="87"/>
      <c r="T3" s="415">
        <f>K3+1</f>
        <v>44818</v>
      </c>
      <c r="U3" s="416"/>
      <c r="V3" s="417">
        <f>T3</f>
        <v>44818</v>
      </c>
      <c r="W3" s="418"/>
      <c r="X3" s="419"/>
      <c r="Y3" s="87"/>
      <c r="Z3" s="87"/>
      <c r="AA3" s="87"/>
      <c r="AB3" s="87"/>
      <c r="AC3" s="415">
        <f>T3+1</f>
        <v>44819</v>
      </c>
      <c r="AD3" s="416"/>
      <c r="AE3" s="417">
        <f>AC3</f>
        <v>44819</v>
      </c>
      <c r="AF3" s="418"/>
      <c r="AG3" s="419"/>
      <c r="AH3" s="87"/>
      <c r="AI3" s="87"/>
      <c r="AJ3" s="87"/>
      <c r="AK3" s="87"/>
      <c r="AL3" s="415">
        <f>AC3+1</f>
        <v>44820</v>
      </c>
      <c r="AM3" s="416"/>
      <c r="AN3" s="417">
        <f>AL3</f>
        <v>44820</v>
      </c>
      <c r="AO3" s="418"/>
      <c r="AP3" s="419"/>
      <c r="AQ3" s="87"/>
      <c r="AR3" s="87"/>
      <c r="AS3" s="87"/>
      <c r="AT3" s="89"/>
    </row>
    <row r="4" spans="1:46" s="106" customFormat="1" ht="37.5">
      <c r="A4" s="91" t="s">
        <v>28</v>
      </c>
      <c r="B4" s="95" t="s">
        <v>29</v>
      </c>
      <c r="C4" s="96" t="s">
        <v>30</v>
      </c>
      <c r="D4" s="97" t="s">
        <v>31</v>
      </c>
      <c r="E4" s="97" t="s">
        <v>32</v>
      </c>
      <c r="F4" s="98"/>
      <c r="G4" s="92" t="s">
        <v>34</v>
      </c>
      <c r="H4" s="93" t="s">
        <v>35</v>
      </c>
      <c r="I4" s="93" t="s">
        <v>36</v>
      </c>
      <c r="J4" s="94" t="s">
        <v>37</v>
      </c>
      <c r="K4" s="95" t="s">
        <v>29</v>
      </c>
      <c r="L4" s="96" t="s">
        <v>30</v>
      </c>
      <c r="M4" s="97" t="s">
        <v>31</v>
      </c>
      <c r="N4" s="97" t="s">
        <v>32</v>
      </c>
      <c r="O4" s="98"/>
      <c r="P4" s="92" t="s">
        <v>34</v>
      </c>
      <c r="Q4" s="93" t="s">
        <v>35</v>
      </c>
      <c r="R4" s="93" t="s">
        <v>36</v>
      </c>
      <c r="S4" s="94" t="s">
        <v>37</v>
      </c>
      <c r="T4" s="95" t="s">
        <v>29</v>
      </c>
      <c r="U4" s="96" t="s">
        <v>30</v>
      </c>
      <c r="V4" s="97" t="s">
        <v>31</v>
      </c>
      <c r="W4" s="97" t="s">
        <v>32</v>
      </c>
      <c r="X4" s="98"/>
      <c r="Y4" s="99" t="s">
        <v>34</v>
      </c>
      <c r="Z4" s="100" t="s">
        <v>35</v>
      </c>
      <c r="AA4" s="100" t="s">
        <v>36</v>
      </c>
      <c r="AB4" s="101" t="s">
        <v>37</v>
      </c>
      <c r="AC4" s="95" t="s">
        <v>29</v>
      </c>
      <c r="AD4" s="96" t="s">
        <v>30</v>
      </c>
      <c r="AE4" s="97" t="s">
        <v>31</v>
      </c>
      <c r="AF4" s="97" t="s">
        <v>32</v>
      </c>
      <c r="AG4" s="98"/>
      <c r="AH4" s="99" t="s">
        <v>34</v>
      </c>
      <c r="AI4" s="100" t="s">
        <v>35</v>
      </c>
      <c r="AJ4" s="100" t="s">
        <v>36</v>
      </c>
      <c r="AK4" s="101" t="s">
        <v>37</v>
      </c>
      <c r="AL4" s="95" t="s">
        <v>29</v>
      </c>
      <c r="AM4" s="96" t="s">
        <v>30</v>
      </c>
      <c r="AN4" s="97" t="s">
        <v>31</v>
      </c>
      <c r="AO4" s="97" t="s">
        <v>32</v>
      </c>
      <c r="AP4" s="98"/>
      <c r="AQ4" s="99" t="s">
        <v>34</v>
      </c>
      <c r="AR4" s="100" t="s">
        <v>35</v>
      </c>
      <c r="AS4" s="100" t="s">
        <v>36</v>
      </c>
      <c r="AT4" s="105" t="s">
        <v>37</v>
      </c>
    </row>
    <row r="5" spans="1:46" s="118" customFormat="1" ht="30" customHeight="1">
      <c r="A5" s="426" t="s">
        <v>0</v>
      </c>
      <c r="B5" s="450" t="str">
        <f>萬新月菜單!C11</f>
        <v>白米飯</v>
      </c>
      <c r="C5" s="96" t="s">
        <v>61</v>
      </c>
      <c r="D5" s="96">
        <v>110</v>
      </c>
      <c r="E5" s="129">
        <f>D5*400/1000</f>
        <v>44</v>
      </c>
      <c r="F5" s="98"/>
      <c r="G5" s="107"/>
      <c r="H5" s="108"/>
      <c r="I5" s="108"/>
      <c r="J5" s="109"/>
      <c r="K5" s="450" t="str">
        <f>萬新月菜單!C12</f>
        <v>糙米飯</v>
      </c>
      <c r="L5" s="96" t="s">
        <v>82</v>
      </c>
      <c r="M5" s="96">
        <v>95</v>
      </c>
      <c r="N5" s="129">
        <f t="shared" ref="N5:N6" si="0">M5*400/1000</f>
        <v>38</v>
      </c>
      <c r="O5" s="98"/>
      <c r="P5" s="107"/>
      <c r="Q5" s="108"/>
      <c r="R5" s="108"/>
      <c r="S5" s="109"/>
      <c r="T5" s="450" t="str">
        <f>萬新月菜單!C13</f>
        <v>炒麵</v>
      </c>
      <c r="U5" s="96" t="s">
        <v>57</v>
      </c>
      <c r="V5" s="96">
        <v>187</v>
      </c>
      <c r="W5" s="129">
        <f t="shared" ref="W5:W11" si="1">V5*400/1000</f>
        <v>74.8</v>
      </c>
      <c r="X5" s="98"/>
      <c r="Y5" s="107"/>
      <c r="Z5" s="108"/>
      <c r="AA5" s="108"/>
      <c r="AB5" s="109"/>
      <c r="AC5" s="450" t="str">
        <f>萬新月菜單!C14</f>
        <v>小米飯</v>
      </c>
      <c r="AD5" s="96" t="s">
        <v>60</v>
      </c>
      <c r="AE5" s="96">
        <v>95</v>
      </c>
      <c r="AF5" s="129">
        <f t="shared" ref="AF5:AF6" si="2">AE5*1025/1000</f>
        <v>97.375</v>
      </c>
      <c r="AG5" s="98"/>
      <c r="AH5" s="318"/>
      <c r="AI5" s="108"/>
      <c r="AJ5" s="108"/>
      <c r="AK5" s="109"/>
      <c r="AL5" s="450" t="str">
        <f>萬新月菜單!C15</f>
        <v>胚芽米飯</v>
      </c>
      <c r="AM5" s="96" t="s">
        <v>60</v>
      </c>
      <c r="AN5" s="96">
        <v>95</v>
      </c>
      <c r="AO5" s="129">
        <f t="shared" ref="AO5:AO6" si="3">AN5*400/1000</f>
        <v>38</v>
      </c>
      <c r="AP5" s="98"/>
      <c r="AQ5" s="107"/>
      <c r="AR5" s="108"/>
      <c r="AS5" s="108"/>
      <c r="AT5" s="117"/>
    </row>
    <row r="6" spans="1:46" s="118" customFormat="1" ht="30" customHeight="1">
      <c r="A6" s="427"/>
      <c r="B6" s="451"/>
      <c r="C6" s="96"/>
      <c r="D6" s="96"/>
      <c r="E6" s="129"/>
      <c r="F6" s="98"/>
      <c r="G6" s="107"/>
      <c r="H6" s="119"/>
      <c r="I6" s="120"/>
      <c r="J6" s="121"/>
      <c r="K6" s="451"/>
      <c r="L6" s="96" t="s">
        <v>84</v>
      </c>
      <c r="M6" s="96">
        <v>15</v>
      </c>
      <c r="N6" s="129">
        <f t="shared" si="0"/>
        <v>6</v>
      </c>
      <c r="O6" s="98"/>
      <c r="P6" s="107"/>
      <c r="Q6" s="119"/>
      <c r="R6" s="120"/>
      <c r="S6" s="121"/>
      <c r="T6" s="451"/>
      <c r="U6" s="96" t="s">
        <v>173</v>
      </c>
      <c r="V6" s="96">
        <v>40</v>
      </c>
      <c r="W6" s="129">
        <f t="shared" si="1"/>
        <v>16</v>
      </c>
      <c r="X6" s="98"/>
      <c r="Y6" s="107"/>
      <c r="Z6" s="119"/>
      <c r="AA6" s="122"/>
      <c r="AB6" s="123"/>
      <c r="AC6" s="451"/>
      <c r="AD6" s="96" t="s">
        <v>58</v>
      </c>
      <c r="AE6" s="96">
        <v>15</v>
      </c>
      <c r="AF6" s="129">
        <f t="shared" si="2"/>
        <v>15.375</v>
      </c>
      <c r="AG6" s="98"/>
      <c r="AH6" s="318"/>
      <c r="AI6" s="321"/>
      <c r="AJ6" s="322"/>
      <c r="AK6" s="323"/>
      <c r="AL6" s="451"/>
      <c r="AM6" s="96" t="s">
        <v>59</v>
      </c>
      <c r="AN6" s="96">
        <v>15</v>
      </c>
      <c r="AO6" s="129">
        <f t="shared" si="3"/>
        <v>6</v>
      </c>
      <c r="AP6" s="98"/>
      <c r="AQ6" s="107"/>
      <c r="AR6" s="119"/>
      <c r="AS6" s="122"/>
      <c r="AT6" s="126"/>
    </row>
    <row r="7" spans="1:46" s="118" customFormat="1" ht="30" customHeight="1">
      <c r="A7" s="427"/>
      <c r="B7" s="451"/>
      <c r="C7" s="96"/>
      <c r="D7" s="96"/>
      <c r="E7" s="129"/>
      <c r="F7" s="98"/>
      <c r="G7" s="127"/>
      <c r="H7" s="108"/>
      <c r="I7" s="108"/>
      <c r="J7" s="109"/>
      <c r="K7" s="451"/>
      <c r="L7" s="96"/>
      <c r="M7" s="96"/>
      <c r="N7" s="129"/>
      <c r="O7" s="98"/>
      <c r="P7" s="127"/>
      <c r="Q7" s="108"/>
      <c r="R7" s="120"/>
      <c r="S7" s="109"/>
      <c r="T7" s="451"/>
      <c r="U7" s="96" t="s">
        <v>145</v>
      </c>
      <c r="V7" s="96">
        <v>15</v>
      </c>
      <c r="W7" s="129">
        <f t="shared" si="1"/>
        <v>6</v>
      </c>
      <c r="X7" s="98"/>
      <c r="Y7" s="107"/>
      <c r="Z7" s="108"/>
      <c r="AA7" s="108"/>
      <c r="AB7" s="109"/>
      <c r="AC7" s="451"/>
      <c r="AD7" s="96"/>
      <c r="AE7" s="96"/>
      <c r="AF7" s="129"/>
      <c r="AG7" s="98"/>
      <c r="AH7" s="324"/>
      <c r="AI7" s="321"/>
      <c r="AJ7" s="322"/>
      <c r="AK7" s="109"/>
      <c r="AL7" s="451"/>
      <c r="AM7" s="96"/>
      <c r="AN7" s="96"/>
      <c r="AO7" s="129"/>
      <c r="AP7" s="98"/>
      <c r="AQ7" s="127"/>
      <c r="AR7" s="108"/>
      <c r="AS7" s="108"/>
      <c r="AT7" s="117"/>
    </row>
    <row r="8" spans="1:46" s="118" customFormat="1" ht="30" customHeight="1">
      <c r="A8" s="428"/>
      <c r="B8" s="452"/>
      <c r="C8" s="96"/>
      <c r="D8" s="96"/>
      <c r="E8" s="129"/>
      <c r="F8" s="98"/>
      <c r="G8" s="131"/>
      <c r="H8" s="119"/>
      <c r="I8" s="120"/>
      <c r="J8" s="121"/>
      <c r="K8" s="452"/>
      <c r="L8" s="96"/>
      <c r="M8" s="96"/>
      <c r="N8" s="129"/>
      <c r="O8" s="98"/>
      <c r="P8" s="131"/>
      <c r="Q8" s="132"/>
      <c r="R8" s="120"/>
      <c r="S8" s="121"/>
      <c r="T8" s="451"/>
      <c r="U8" s="309" t="s">
        <v>165</v>
      </c>
      <c r="V8" s="96">
        <v>20</v>
      </c>
      <c r="W8" s="129">
        <f t="shared" si="1"/>
        <v>8</v>
      </c>
      <c r="X8" s="134"/>
      <c r="Y8" s="377"/>
      <c r="Z8" s="309"/>
      <c r="AA8" s="120"/>
      <c r="AB8" s="136"/>
      <c r="AC8" s="452"/>
      <c r="AD8" s="96"/>
      <c r="AE8" s="96"/>
      <c r="AF8" s="129"/>
      <c r="AG8" s="98"/>
      <c r="AH8" s="324"/>
      <c r="AI8" s="321"/>
      <c r="AJ8" s="322"/>
      <c r="AK8" s="325"/>
      <c r="AL8" s="452"/>
      <c r="AM8" s="96"/>
      <c r="AN8" s="96"/>
      <c r="AO8" s="129"/>
      <c r="AP8" s="98"/>
      <c r="AQ8" s="138"/>
      <c r="AR8" s="139"/>
      <c r="AS8" s="140"/>
      <c r="AT8" s="141"/>
    </row>
    <row r="9" spans="1:46" s="118" customFormat="1" ht="30" customHeight="1">
      <c r="A9" s="434" t="s">
        <v>4</v>
      </c>
      <c r="B9" s="447" t="str">
        <f>萬新月菜單!D11</f>
        <v>香蒜大排×1</v>
      </c>
      <c r="C9" s="96" t="s">
        <v>201</v>
      </c>
      <c r="D9" s="96">
        <v>75</v>
      </c>
      <c r="E9" s="129">
        <f>D9*400/1000</f>
        <v>30</v>
      </c>
      <c r="F9" s="98"/>
      <c r="G9" s="107"/>
      <c r="H9" s="119"/>
      <c r="I9" s="120"/>
      <c r="J9" s="121"/>
      <c r="K9" s="447" t="str">
        <f>萬新月菜單!D12</f>
        <v>咖 哩 雞</v>
      </c>
      <c r="L9" s="96" t="s">
        <v>66</v>
      </c>
      <c r="M9" s="96">
        <v>75</v>
      </c>
      <c r="N9" s="129">
        <f t="shared" ref="N9:N12" si="4">M9*400/1000</f>
        <v>30</v>
      </c>
      <c r="O9" s="98"/>
      <c r="P9" s="107"/>
      <c r="Q9" s="119"/>
      <c r="R9" s="120"/>
      <c r="S9" s="121"/>
      <c r="T9" s="451"/>
      <c r="U9" s="96" t="s">
        <v>151</v>
      </c>
      <c r="V9" s="96">
        <v>1</v>
      </c>
      <c r="W9" s="96">
        <v>1</v>
      </c>
      <c r="X9" s="98"/>
      <c r="Y9" s="107"/>
      <c r="Z9" s="119"/>
      <c r="AA9" s="120"/>
      <c r="AB9" s="123"/>
      <c r="AC9" s="447" t="str">
        <f>萬新月菜單!D14</f>
        <v>鹽酥魚丁</v>
      </c>
      <c r="AD9" s="96" t="s">
        <v>182</v>
      </c>
      <c r="AE9" s="96">
        <v>62</v>
      </c>
      <c r="AF9" s="129">
        <f t="shared" ref="AF9:AF11" si="5">AE9*400/1000</f>
        <v>24.8</v>
      </c>
      <c r="AG9" s="98"/>
      <c r="AH9" s="318"/>
      <c r="AI9" s="321"/>
      <c r="AJ9" s="322"/>
      <c r="AK9" s="326"/>
      <c r="AL9" s="447" t="str">
        <f>萬新月菜單!D15</f>
        <v>蠔油燜雞</v>
      </c>
      <c r="AM9" s="96" t="s">
        <v>164</v>
      </c>
      <c r="AN9" s="96">
        <v>70</v>
      </c>
      <c r="AO9" s="129">
        <f t="shared" ref="AO9:AO10" si="6">AN9*400/1000</f>
        <v>28</v>
      </c>
      <c r="AP9" s="98"/>
      <c r="AQ9" s="107"/>
      <c r="AR9" s="119"/>
      <c r="AS9" s="120"/>
      <c r="AT9" s="142"/>
    </row>
    <row r="10" spans="1:46" s="118" customFormat="1" ht="30" customHeight="1">
      <c r="A10" s="435"/>
      <c r="B10" s="448"/>
      <c r="C10" s="96"/>
      <c r="D10" s="96"/>
      <c r="E10" s="129"/>
      <c r="F10" s="98"/>
      <c r="G10" s="131"/>
      <c r="H10" s="119"/>
      <c r="I10" s="120"/>
      <c r="J10" s="121"/>
      <c r="K10" s="448"/>
      <c r="L10" s="96" t="s">
        <v>92</v>
      </c>
      <c r="M10" s="96">
        <v>18</v>
      </c>
      <c r="N10" s="129">
        <f t="shared" si="4"/>
        <v>7.2</v>
      </c>
      <c r="O10" s="98"/>
      <c r="P10" s="107"/>
      <c r="Q10" s="132"/>
      <c r="R10" s="120"/>
      <c r="S10" s="121"/>
      <c r="T10" s="451"/>
      <c r="U10" s="96" t="s">
        <v>174</v>
      </c>
      <c r="V10" s="96">
        <v>20</v>
      </c>
      <c r="W10" s="129">
        <f t="shared" si="1"/>
        <v>8</v>
      </c>
      <c r="X10" s="98"/>
      <c r="Y10" s="131"/>
      <c r="Z10" s="119"/>
      <c r="AA10" s="120"/>
      <c r="AB10" s="121"/>
      <c r="AC10" s="448"/>
      <c r="AD10" s="96" t="s">
        <v>183</v>
      </c>
      <c r="AE10" s="96">
        <v>33</v>
      </c>
      <c r="AF10" s="129">
        <f t="shared" si="5"/>
        <v>13.2</v>
      </c>
      <c r="AG10" s="98"/>
      <c r="AH10" s="324"/>
      <c r="AI10" s="321"/>
      <c r="AJ10" s="322"/>
      <c r="AK10" s="326"/>
      <c r="AL10" s="448"/>
      <c r="AM10" s="96" t="s">
        <v>192</v>
      </c>
      <c r="AN10" s="96">
        <v>50</v>
      </c>
      <c r="AO10" s="129">
        <f t="shared" si="6"/>
        <v>20</v>
      </c>
      <c r="AP10" s="98"/>
      <c r="AQ10" s="131"/>
      <c r="AR10" s="119"/>
      <c r="AS10" s="120"/>
      <c r="AT10" s="126"/>
    </row>
    <row r="11" spans="1:46" s="118" customFormat="1" ht="30" customHeight="1">
      <c r="A11" s="435"/>
      <c r="B11" s="448"/>
      <c r="C11" s="96"/>
      <c r="D11" s="96"/>
      <c r="E11" s="129"/>
      <c r="F11" s="98"/>
      <c r="G11" s="107"/>
      <c r="H11" s="119"/>
      <c r="I11" s="120"/>
      <c r="J11" s="121"/>
      <c r="K11" s="448"/>
      <c r="L11" s="96" t="s">
        <v>67</v>
      </c>
      <c r="M11" s="96">
        <v>25</v>
      </c>
      <c r="N11" s="129">
        <f t="shared" si="4"/>
        <v>10</v>
      </c>
      <c r="O11" s="98"/>
      <c r="P11" s="107"/>
      <c r="Q11" s="119"/>
      <c r="R11" s="120"/>
      <c r="S11" s="121"/>
      <c r="T11" s="451"/>
      <c r="U11" s="96" t="s">
        <v>175</v>
      </c>
      <c r="V11" s="96">
        <v>2</v>
      </c>
      <c r="W11" s="129">
        <f t="shared" si="1"/>
        <v>0.8</v>
      </c>
      <c r="X11" s="98"/>
      <c r="Y11" s="143"/>
      <c r="Z11" s="119"/>
      <c r="AA11" s="122"/>
      <c r="AB11" s="123"/>
      <c r="AC11" s="448"/>
      <c r="AD11" s="96" t="s">
        <v>163</v>
      </c>
      <c r="AE11" s="96">
        <v>13</v>
      </c>
      <c r="AF11" s="129">
        <f t="shared" si="5"/>
        <v>5.2</v>
      </c>
      <c r="AG11" s="98"/>
      <c r="AH11" s="327"/>
      <c r="AI11" s="321"/>
      <c r="AJ11" s="328"/>
      <c r="AK11" s="323"/>
      <c r="AL11" s="448"/>
      <c r="AM11" s="96"/>
      <c r="AN11" s="96"/>
      <c r="AO11" s="129"/>
      <c r="AP11" s="98"/>
      <c r="AQ11" s="107"/>
      <c r="AR11" s="119"/>
      <c r="AS11" s="122"/>
      <c r="AT11" s="126"/>
    </row>
    <row r="12" spans="1:46" s="118" customFormat="1" ht="30" customHeight="1">
      <c r="A12" s="435"/>
      <c r="B12" s="448"/>
      <c r="C12" s="96"/>
      <c r="D12" s="96"/>
      <c r="E12" s="129"/>
      <c r="F12" s="98"/>
      <c r="G12" s="107"/>
      <c r="H12" s="119"/>
      <c r="I12" s="120"/>
      <c r="J12" s="121"/>
      <c r="K12" s="448"/>
      <c r="L12" s="96" t="s">
        <v>68</v>
      </c>
      <c r="M12" s="96">
        <v>18</v>
      </c>
      <c r="N12" s="129">
        <f t="shared" si="4"/>
        <v>7.2</v>
      </c>
      <c r="O12" s="98"/>
      <c r="P12" s="107"/>
      <c r="Q12" s="119"/>
      <c r="R12" s="120"/>
      <c r="S12" s="121"/>
      <c r="T12" s="451"/>
      <c r="U12" s="96"/>
      <c r="V12" s="96"/>
      <c r="W12" s="129"/>
      <c r="X12" s="98"/>
      <c r="Y12" s="138"/>
      <c r="Z12" s="139"/>
      <c r="AA12" s="120"/>
      <c r="AB12" s="123"/>
      <c r="AC12" s="448"/>
      <c r="AD12" s="309"/>
      <c r="AE12" s="96"/>
      <c r="AF12" s="129"/>
      <c r="AG12" s="98"/>
      <c r="AH12" s="318"/>
      <c r="AI12" s="321"/>
      <c r="AJ12" s="328"/>
      <c r="AK12" s="323"/>
      <c r="AL12" s="448"/>
      <c r="AM12" s="96"/>
      <c r="AN12" s="96"/>
      <c r="AO12" s="129"/>
      <c r="AP12" s="98"/>
      <c r="AQ12" s="107"/>
      <c r="AR12" s="119"/>
      <c r="AS12" s="122"/>
      <c r="AT12" s="126"/>
    </row>
    <row r="13" spans="1:46" s="118" customFormat="1" ht="30" customHeight="1">
      <c r="A13" s="435"/>
      <c r="B13" s="448"/>
      <c r="C13" s="96"/>
      <c r="D13" s="96"/>
      <c r="E13" s="309"/>
      <c r="F13" s="98"/>
      <c r="G13" s="107"/>
      <c r="H13" s="119"/>
      <c r="I13" s="120"/>
      <c r="J13" s="146"/>
      <c r="K13" s="448"/>
      <c r="L13" s="96"/>
      <c r="M13" s="96"/>
      <c r="N13" s="129"/>
      <c r="O13" s="98"/>
      <c r="P13" s="107"/>
      <c r="Q13" s="119"/>
      <c r="R13" s="120"/>
      <c r="S13" s="146"/>
      <c r="T13" s="451"/>
      <c r="U13" s="96"/>
      <c r="V13" s="96"/>
      <c r="W13" s="129"/>
      <c r="X13" s="98"/>
      <c r="Y13" s="107"/>
      <c r="Z13" s="139"/>
      <c r="AA13" s="139"/>
      <c r="AB13" s="147"/>
      <c r="AC13" s="448"/>
      <c r="AD13" s="96"/>
      <c r="AE13" s="96"/>
      <c r="AF13" s="129"/>
      <c r="AG13" s="98"/>
      <c r="AH13" s="324"/>
      <c r="AI13" s="321"/>
      <c r="AJ13" s="322"/>
      <c r="AK13" s="329"/>
      <c r="AL13" s="448"/>
      <c r="AM13" s="309"/>
      <c r="AN13" s="96"/>
      <c r="AO13" s="129"/>
      <c r="AP13" s="98"/>
      <c r="AQ13" s="107"/>
      <c r="AR13" s="119"/>
      <c r="AS13" s="122"/>
      <c r="AT13" s="149"/>
    </row>
    <row r="14" spans="1:46" s="118" customFormat="1" ht="30" customHeight="1">
      <c r="A14" s="439"/>
      <c r="B14" s="454"/>
      <c r="C14" s="96"/>
      <c r="D14" s="96"/>
      <c r="E14" s="129"/>
      <c r="F14" s="98"/>
      <c r="G14" s="107"/>
      <c r="H14" s="119"/>
      <c r="I14" s="120"/>
      <c r="J14" s="121"/>
      <c r="K14" s="454"/>
      <c r="L14" s="96"/>
      <c r="M14" s="96"/>
      <c r="N14" s="129"/>
      <c r="O14" s="98"/>
      <c r="P14" s="107"/>
      <c r="Q14" s="119"/>
      <c r="R14" s="119"/>
      <c r="S14" s="146"/>
      <c r="T14" s="452"/>
      <c r="U14" s="96"/>
      <c r="V14" s="96"/>
      <c r="W14" s="129"/>
      <c r="X14" s="98"/>
      <c r="Y14" s="150"/>
      <c r="Z14" s="139"/>
      <c r="AA14" s="139"/>
      <c r="AB14" s="147"/>
      <c r="AC14" s="454"/>
      <c r="AD14" s="96"/>
      <c r="AE14" s="96"/>
      <c r="AF14" s="129"/>
      <c r="AG14" s="98"/>
      <c r="AH14" s="330"/>
      <c r="AI14" s="331"/>
      <c r="AJ14" s="331"/>
      <c r="AK14" s="329"/>
      <c r="AL14" s="454"/>
      <c r="AM14" s="96"/>
      <c r="AN14" s="96"/>
      <c r="AO14" s="129"/>
      <c r="AP14" s="98"/>
      <c r="AQ14" s="150"/>
      <c r="AR14" s="139"/>
      <c r="AS14" s="139"/>
      <c r="AT14" s="149"/>
    </row>
    <row r="15" spans="1:46" s="118" customFormat="1" ht="30" customHeight="1">
      <c r="A15" s="434" t="s">
        <v>15</v>
      </c>
      <c r="B15" s="447" t="str">
        <f>萬新月菜單!E11</f>
        <v>螞蟻上樹</v>
      </c>
      <c r="C15" s="96" t="s">
        <v>69</v>
      </c>
      <c r="D15" s="96">
        <v>13</v>
      </c>
      <c r="E15" s="129">
        <f>D15*400/1000</f>
        <v>5.2</v>
      </c>
      <c r="F15" s="98"/>
      <c r="G15" s="107"/>
      <c r="H15" s="119"/>
      <c r="I15" s="119"/>
      <c r="J15" s="146"/>
      <c r="K15" s="447" t="str">
        <f>萬新月菜單!E12</f>
        <v>玉米炒蛋</v>
      </c>
      <c r="L15" s="96" t="s">
        <v>42</v>
      </c>
      <c r="M15" s="96">
        <v>48</v>
      </c>
      <c r="N15" s="129">
        <f t="shared" ref="N15:N16" si="7">M15*400/1000</f>
        <v>19.2</v>
      </c>
      <c r="O15" s="98"/>
      <c r="P15" s="107"/>
      <c r="Q15" s="119"/>
      <c r="R15" s="119"/>
      <c r="S15" s="146"/>
      <c r="T15" s="447" t="str">
        <f>萬新月菜單!E13</f>
        <v>麥克雞塊×3</v>
      </c>
      <c r="U15" s="96" t="s">
        <v>105</v>
      </c>
      <c r="V15" s="96">
        <v>60</v>
      </c>
      <c r="W15" s="129">
        <f t="shared" ref="W15" si="8">V15*400/1000</f>
        <v>24</v>
      </c>
      <c r="X15" s="98"/>
      <c r="Y15" s="150"/>
      <c r="Z15" s="139"/>
      <c r="AA15" s="139"/>
      <c r="AB15" s="147"/>
      <c r="AC15" s="447" t="str">
        <f>萬新月菜單!E14</f>
        <v>鐵板肉片</v>
      </c>
      <c r="AD15" s="96" t="s">
        <v>184</v>
      </c>
      <c r="AE15" s="96">
        <v>30</v>
      </c>
      <c r="AF15" s="129">
        <f t="shared" ref="AF15:AF17" si="9">AE15*400/1000</f>
        <v>12</v>
      </c>
      <c r="AG15" s="98"/>
      <c r="AH15" s="318"/>
      <c r="AI15" s="321"/>
      <c r="AJ15" s="328"/>
      <c r="AK15" s="325"/>
      <c r="AL15" s="447" t="str">
        <f>萬新月菜單!E15</f>
        <v>毛豆拌豆干</v>
      </c>
      <c r="AM15" s="378" t="s">
        <v>199</v>
      </c>
      <c r="AN15" s="96">
        <v>37</v>
      </c>
      <c r="AO15" s="129">
        <f t="shared" ref="AO15:AO17" si="10">AN15*400/1000</f>
        <v>14.8</v>
      </c>
      <c r="AP15" s="98"/>
      <c r="AQ15" s="107"/>
      <c r="AR15" s="119"/>
      <c r="AS15" s="139"/>
      <c r="AT15" s="149"/>
    </row>
    <row r="16" spans="1:46" s="118" customFormat="1" ht="30" customHeight="1">
      <c r="A16" s="435"/>
      <c r="B16" s="448"/>
      <c r="C16" s="96" t="s">
        <v>89</v>
      </c>
      <c r="D16" s="96">
        <v>17</v>
      </c>
      <c r="E16" s="129">
        <f>D16*400/1000</f>
        <v>6.8</v>
      </c>
      <c r="F16" s="98"/>
      <c r="G16" s="107"/>
      <c r="H16" s="119"/>
      <c r="I16" s="120"/>
      <c r="J16" s="121"/>
      <c r="K16" s="448"/>
      <c r="L16" s="96" t="s">
        <v>169</v>
      </c>
      <c r="M16" s="96">
        <v>38</v>
      </c>
      <c r="N16" s="129">
        <f t="shared" si="7"/>
        <v>15.2</v>
      </c>
      <c r="O16" s="98"/>
      <c r="P16" s="107"/>
      <c r="Q16" s="132"/>
      <c r="R16" s="120"/>
      <c r="S16" s="121"/>
      <c r="T16" s="448"/>
      <c r="U16" s="96"/>
      <c r="V16" s="96"/>
      <c r="W16" s="129"/>
      <c r="X16" s="98"/>
      <c r="Y16" s="150"/>
      <c r="Z16" s="152"/>
      <c r="AA16" s="140"/>
      <c r="AB16" s="136"/>
      <c r="AC16" s="448"/>
      <c r="AD16" s="96" t="s">
        <v>165</v>
      </c>
      <c r="AE16" s="96">
        <v>35</v>
      </c>
      <c r="AF16" s="129">
        <f t="shared" si="9"/>
        <v>14</v>
      </c>
      <c r="AG16" s="98"/>
      <c r="AH16" s="332"/>
      <c r="AI16" s="333"/>
      <c r="AJ16" s="334"/>
      <c r="AK16" s="323"/>
      <c r="AL16" s="448"/>
      <c r="AM16" s="309" t="s">
        <v>193</v>
      </c>
      <c r="AN16" s="96">
        <v>20</v>
      </c>
      <c r="AO16" s="129">
        <f t="shared" si="10"/>
        <v>8</v>
      </c>
      <c r="AP16" s="98"/>
      <c r="AQ16" s="107"/>
      <c r="AR16" s="119"/>
      <c r="AS16" s="155"/>
      <c r="AT16" s="141"/>
    </row>
    <row r="17" spans="1:46" s="118" customFormat="1" ht="30" customHeight="1">
      <c r="A17" s="435"/>
      <c r="B17" s="448"/>
      <c r="C17" s="96" t="s">
        <v>70</v>
      </c>
      <c r="D17" s="96">
        <v>1</v>
      </c>
      <c r="E17" s="96">
        <v>1</v>
      </c>
      <c r="F17" s="98"/>
      <c r="G17" s="107"/>
      <c r="H17" s="119"/>
      <c r="I17" s="120"/>
      <c r="J17" s="121"/>
      <c r="K17" s="448"/>
      <c r="L17" s="96"/>
      <c r="M17" s="96"/>
      <c r="N17" s="129"/>
      <c r="O17" s="98"/>
      <c r="P17" s="107"/>
      <c r="Q17" s="120"/>
      <c r="R17" s="120"/>
      <c r="S17" s="121"/>
      <c r="T17" s="448"/>
      <c r="U17" s="96"/>
      <c r="V17" s="96"/>
      <c r="W17" s="129"/>
      <c r="X17" s="98"/>
      <c r="Y17" s="156"/>
      <c r="Z17" s="152"/>
      <c r="AA17" s="155"/>
      <c r="AB17" s="123"/>
      <c r="AC17" s="448"/>
      <c r="AD17" s="309" t="s">
        <v>145</v>
      </c>
      <c r="AE17" s="96">
        <v>10</v>
      </c>
      <c r="AF17" s="129">
        <f t="shared" si="9"/>
        <v>4</v>
      </c>
      <c r="AG17" s="98"/>
      <c r="AH17" s="330"/>
      <c r="AI17" s="335"/>
      <c r="AJ17" s="322"/>
      <c r="AK17" s="325"/>
      <c r="AL17" s="448"/>
      <c r="AM17" s="309" t="s">
        <v>145</v>
      </c>
      <c r="AN17" s="96">
        <v>11</v>
      </c>
      <c r="AO17" s="129">
        <f t="shared" si="10"/>
        <v>4.4000000000000004</v>
      </c>
      <c r="AP17" s="98"/>
      <c r="AQ17" s="156"/>
      <c r="AR17" s="152"/>
      <c r="AS17" s="155"/>
      <c r="AT17" s="157"/>
    </row>
    <row r="18" spans="1:46" s="118" customFormat="1" ht="30" customHeight="1">
      <c r="A18" s="435"/>
      <c r="B18" s="448"/>
      <c r="C18" s="378" t="s">
        <v>64</v>
      </c>
      <c r="D18" s="96">
        <v>10</v>
      </c>
      <c r="E18" s="129">
        <f>D18*400/1000</f>
        <v>4</v>
      </c>
      <c r="F18" s="98"/>
      <c r="G18" s="107"/>
      <c r="H18" s="119"/>
      <c r="I18" s="120"/>
      <c r="J18" s="121"/>
      <c r="K18" s="448"/>
      <c r="L18" s="96"/>
      <c r="M18" s="96"/>
      <c r="N18" s="129"/>
      <c r="O18" s="98"/>
      <c r="P18" s="107"/>
      <c r="Q18" s="120"/>
      <c r="R18" s="120"/>
      <c r="S18" s="121"/>
      <c r="T18" s="448"/>
      <c r="U18" s="96"/>
      <c r="V18" s="96"/>
      <c r="W18" s="129"/>
      <c r="X18" s="98"/>
      <c r="Y18" s="150"/>
      <c r="Z18" s="140"/>
      <c r="AA18" s="140"/>
      <c r="AB18" s="123"/>
      <c r="AC18" s="448"/>
      <c r="AD18" s="96"/>
      <c r="AE18" s="96"/>
      <c r="AF18" s="129"/>
      <c r="AG18" s="98"/>
      <c r="AH18" s="336"/>
      <c r="AI18" s="331"/>
      <c r="AJ18" s="322"/>
      <c r="AK18" s="325"/>
      <c r="AL18" s="448"/>
      <c r="AM18" s="309"/>
      <c r="AN18" s="96"/>
      <c r="AO18" s="129"/>
      <c r="AP18" s="98"/>
      <c r="AQ18" s="107"/>
      <c r="AR18" s="140"/>
      <c r="AS18" s="140"/>
      <c r="AT18" s="126"/>
    </row>
    <row r="19" spans="1:46" s="118" customFormat="1" ht="30" customHeight="1">
      <c r="A19" s="435"/>
      <c r="B19" s="448"/>
      <c r="C19" s="96"/>
      <c r="D19" s="96"/>
      <c r="E19" s="129"/>
      <c r="F19" s="98"/>
      <c r="G19" s="107"/>
      <c r="H19" s="119"/>
      <c r="I19" s="120"/>
      <c r="J19" s="121"/>
      <c r="K19" s="448"/>
      <c r="L19" s="96"/>
      <c r="M19" s="96"/>
      <c r="N19" s="129"/>
      <c r="O19" s="98"/>
      <c r="P19" s="107"/>
      <c r="Q19" s="119"/>
      <c r="R19" s="120"/>
      <c r="S19" s="121"/>
      <c r="T19" s="448"/>
      <c r="U19" s="96"/>
      <c r="V19" s="96"/>
      <c r="W19" s="129"/>
      <c r="X19" s="98"/>
      <c r="Y19" s="159"/>
      <c r="Z19" s="139"/>
      <c r="AA19" s="140"/>
      <c r="AB19" s="136"/>
      <c r="AC19" s="448"/>
      <c r="AD19" s="96"/>
      <c r="AE19" s="96"/>
      <c r="AF19" s="129"/>
      <c r="AG19" s="98"/>
      <c r="AH19" s="337"/>
      <c r="AI19" s="321"/>
      <c r="AJ19" s="328"/>
      <c r="AK19" s="325"/>
      <c r="AL19" s="448"/>
      <c r="AM19" s="309"/>
      <c r="AN19" s="96"/>
      <c r="AO19" s="129"/>
      <c r="AP19" s="98"/>
      <c r="AQ19" s="156"/>
      <c r="AR19" s="152"/>
      <c r="AS19" s="161"/>
      <c r="AT19" s="141"/>
    </row>
    <row r="20" spans="1:46" s="118" customFormat="1" ht="30" customHeight="1">
      <c r="A20" s="435"/>
      <c r="B20" s="448"/>
      <c r="C20" s="96"/>
      <c r="D20" s="96"/>
      <c r="E20" s="96"/>
      <c r="F20" s="98"/>
      <c r="G20" s="127"/>
      <c r="H20" s="120"/>
      <c r="I20" s="120"/>
      <c r="J20" s="121"/>
      <c r="K20" s="448"/>
      <c r="L20" s="96"/>
      <c r="M20" s="96"/>
      <c r="N20" s="96"/>
      <c r="O20" s="98"/>
      <c r="P20" s="127"/>
      <c r="Q20" s="120"/>
      <c r="R20" s="120"/>
      <c r="S20" s="121"/>
      <c r="T20" s="448"/>
      <c r="U20" s="96"/>
      <c r="V20" s="96"/>
      <c r="W20" s="129"/>
      <c r="X20" s="98"/>
      <c r="Y20" s="162"/>
      <c r="Z20" s="140"/>
      <c r="AA20" s="140"/>
      <c r="AB20" s="136"/>
      <c r="AC20" s="448"/>
      <c r="AD20" s="96"/>
      <c r="AE20" s="96"/>
      <c r="AF20" s="129"/>
      <c r="AG20" s="98"/>
      <c r="AH20" s="330"/>
      <c r="AI20" s="335"/>
      <c r="AJ20" s="322"/>
      <c r="AK20" s="329"/>
      <c r="AL20" s="448"/>
      <c r="AM20" s="309"/>
      <c r="AN20" s="96"/>
      <c r="AO20" s="129"/>
      <c r="AP20" s="98"/>
      <c r="AQ20" s="162"/>
      <c r="AR20" s="140"/>
      <c r="AS20" s="140"/>
      <c r="AT20" s="126"/>
    </row>
    <row r="21" spans="1:46" s="118" customFormat="1" ht="30" customHeight="1">
      <c r="A21" s="434" t="s">
        <v>39</v>
      </c>
      <c r="B21" s="450" t="str">
        <f>萬新月菜單!F11</f>
        <v>炒青江菜</v>
      </c>
      <c r="C21" s="96" t="s">
        <v>40</v>
      </c>
      <c r="D21" s="96">
        <v>85</v>
      </c>
      <c r="E21" s="129">
        <f>D21*400/1000</f>
        <v>34</v>
      </c>
      <c r="F21" s="98"/>
      <c r="G21" s="163"/>
      <c r="H21" s="164"/>
      <c r="I21" s="120"/>
      <c r="J21" s="121"/>
      <c r="K21" s="450" t="str">
        <f>萬新月菜單!F12</f>
        <v>炒豆芽菜</v>
      </c>
      <c r="L21" s="97" t="s">
        <v>109</v>
      </c>
      <c r="M21" s="96">
        <v>75</v>
      </c>
      <c r="N21" s="129">
        <f>M21*400/1000</f>
        <v>30</v>
      </c>
      <c r="O21" s="98"/>
      <c r="P21" s="107"/>
      <c r="Q21" s="119"/>
      <c r="R21" s="120"/>
      <c r="S21" s="121"/>
      <c r="T21" s="450" t="str">
        <f>萬新月菜單!F13</f>
        <v>雙色花菜</v>
      </c>
      <c r="U21" s="96" t="s">
        <v>62</v>
      </c>
      <c r="V21" s="96">
        <v>40</v>
      </c>
      <c r="W21" s="129">
        <f t="shared" ref="W21:W22" si="11">V21*400/1000</f>
        <v>16</v>
      </c>
      <c r="X21" s="98"/>
      <c r="Y21" s="166"/>
      <c r="Z21" s="167"/>
      <c r="AA21" s="140"/>
      <c r="AB21" s="168"/>
      <c r="AC21" s="450" t="str">
        <f>萬新月菜單!F14</f>
        <v>有機蔬菜</v>
      </c>
      <c r="AD21" s="96" t="s">
        <v>106</v>
      </c>
      <c r="AE21" s="96">
        <v>85</v>
      </c>
      <c r="AF21" s="129">
        <f t="shared" ref="AF21" si="12">AE21*400/1000</f>
        <v>34</v>
      </c>
      <c r="AG21" s="98"/>
      <c r="AH21" s="339"/>
      <c r="AI21" s="340"/>
      <c r="AJ21" s="322"/>
      <c r="AK21" s="341"/>
      <c r="AL21" s="450" t="str">
        <f>萬新月菜單!F15</f>
        <v>炒 莧 菜</v>
      </c>
      <c r="AM21" s="96" t="s">
        <v>194</v>
      </c>
      <c r="AN21" s="96">
        <v>85</v>
      </c>
      <c r="AO21" s="129">
        <f t="shared" ref="AO21" si="13">AN21*400/1000</f>
        <v>34</v>
      </c>
      <c r="AP21" s="98"/>
      <c r="AQ21" s="166"/>
      <c r="AR21" s="167"/>
      <c r="AS21" s="155"/>
      <c r="AT21" s="157"/>
    </row>
    <row r="22" spans="1:46" s="118" customFormat="1" ht="30" customHeight="1">
      <c r="A22" s="435"/>
      <c r="B22" s="451"/>
      <c r="C22" s="96"/>
      <c r="D22" s="96"/>
      <c r="E22" s="96"/>
      <c r="F22" s="98"/>
      <c r="G22" s="163"/>
      <c r="H22" s="164"/>
      <c r="I22" s="120"/>
      <c r="J22" s="121"/>
      <c r="K22" s="451"/>
      <c r="L22" s="97"/>
      <c r="M22" s="96"/>
      <c r="N22" s="96"/>
      <c r="O22" s="98"/>
      <c r="P22" s="107"/>
      <c r="Q22" s="119"/>
      <c r="R22" s="120"/>
      <c r="S22" s="121"/>
      <c r="T22" s="451"/>
      <c r="U22" s="97" t="s">
        <v>63</v>
      </c>
      <c r="V22" s="96">
        <v>55</v>
      </c>
      <c r="W22" s="129">
        <f t="shared" si="11"/>
        <v>22</v>
      </c>
      <c r="X22" s="98"/>
      <c r="Y22" s="166"/>
      <c r="Z22" s="167"/>
      <c r="AA22" s="140"/>
      <c r="AB22" s="168"/>
      <c r="AC22" s="451"/>
      <c r="AD22" s="96"/>
      <c r="AE22" s="96"/>
      <c r="AF22" s="96"/>
      <c r="AG22" s="98"/>
      <c r="AH22" s="339"/>
      <c r="AI22" s="340"/>
      <c r="AJ22" s="322"/>
      <c r="AK22" s="341"/>
      <c r="AL22" s="451"/>
      <c r="AM22" s="96"/>
      <c r="AN22" s="96"/>
      <c r="AO22" s="129"/>
      <c r="AP22" s="98"/>
      <c r="AQ22" s="166"/>
      <c r="AR22" s="167"/>
      <c r="AS22" s="155"/>
      <c r="AT22" s="157"/>
    </row>
    <row r="23" spans="1:46" s="118" customFormat="1" ht="30" customHeight="1">
      <c r="A23" s="435"/>
      <c r="B23" s="451"/>
      <c r="C23" s="96"/>
      <c r="D23" s="96"/>
      <c r="E23" s="129"/>
      <c r="F23" s="98"/>
      <c r="G23" s="107"/>
      <c r="H23" s="119"/>
      <c r="I23" s="120"/>
      <c r="J23" s="121"/>
      <c r="K23" s="451"/>
      <c r="L23" s="96"/>
      <c r="M23" s="96"/>
      <c r="N23" s="96"/>
      <c r="O23" s="98"/>
      <c r="P23" s="107"/>
      <c r="Q23" s="119"/>
      <c r="R23" s="120"/>
      <c r="S23" s="121"/>
      <c r="T23" s="451"/>
      <c r="U23" s="96"/>
      <c r="V23" s="96"/>
      <c r="W23" s="129"/>
      <c r="X23" s="170"/>
      <c r="Y23" s="150"/>
      <c r="Z23" s="139"/>
      <c r="AA23" s="140"/>
      <c r="AB23" s="136"/>
      <c r="AC23" s="451"/>
      <c r="AD23" s="96"/>
      <c r="AE23" s="96"/>
      <c r="AF23" s="96"/>
      <c r="AG23" s="98"/>
      <c r="AH23" s="330"/>
      <c r="AI23" s="331"/>
      <c r="AJ23" s="322"/>
      <c r="AK23" s="323"/>
      <c r="AL23" s="451"/>
      <c r="AM23" s="96"/>
      <c r="AN23" s="96"/>
      <c r="AO23" s="129"/>
      <c r="AP23" s="98"/>
      <c r="AQ23" s="150"/>
      <c r="AR23" s="139"/>
      <c r="AS23" s="155"/>
      <c r="AT23" s="141"/>
    </row>
    <row r="24" spans="1:46" s="118" customFormat="1" ht="30" customHeight="1">
      <c r="A24" s="439"/>
      <c r="B24" s="452"/>
      <c r="C24" s="96"/>
      <c r="D24" s="96"/>
      <c r="E24" s="129"/>
      <c r="F24" s="98"/>
      <c r="G24" s="131"/>
      <c r="H24" s="119"/>
      <c r="I24" s="120"/>
      <c r="J24" s="121"/>
      <c r="K24" s="452"/>
      <c r="L24" s="96"/>
      <c r="M24" s="96"/>
      <c r="N24" s="129"/>
      <c r="O24" s="98"/>
      <c r="P24" s="107"/>
      <c r="Q24" s="120"/>
      <c r="R24" s="120"/>
      <c r="S24" s="121"/>
      <c r="T24" s="452"/>
      <c r="U24" s="96"/>
      <c r="V24" s="96"/>
      <c r="W24" s="96"/>
      <c r="X24" s="98"/>
      <c r="Y24" s="150"/>
      <c r="Z24" s="140"/>
      <c r="AA24" s="140"/>
      <c r="AB24" s="123"/>
      <c r="AC24" s="452"/>
      <c r="AD24" s="96"/>
      <c r="AE24" s="96"/>
      <c r="AF24" s="129"/>
      <c r="AG24" s="98"/>
      <c r="AH24" s="162"/>
      <c r="AI24" s="342"/>
      <c r="AJ24" s="334"/>
      <c r="AK24" s="323"/>
      <c r="AL24" s="452"/>
      <c r="AM24" s="96"/>
      <c r="AN24" s="96"/>
      <c r="AO24" s="129"/>
      <c r="AP24" s="98"/>
      <c r="AQ24" s="172"/>
      <c r="AR24" s="173"/>
      <c r="AS24" s="155"/>
      <c r="AT24" s="126"/>
    </row>
    <row r="25" spans="1:46" s="118" customFormat="1" ht="30" customHeight="1">
      <c r="A25" s="434" t="s">
        <v>41</v>
      </c>
      <c r="B25" s="447" t="str">
        <f>萬新月菜單!G11</f>
        <v>蘿 蔔 湯</v>
      </c>
      <c r="C25" s="96" t="s">
        <v>144</v>
      </c>
      <c r="D25" s="96">
        <v>50</v>
      </c>
      <c r="E25" s="129">
        <f>D25*400/1000</f>
        <v>20</v>
      </c>
      <c r="F25" s="98"/>
      <c r="G25" s="174"/>
      <c r="H25" s="164"/>
      <c r="I25" s="120"/>
      <c r="J25" s="121"/>
      <c r="K25" s="447" t="str">
        <f>萬新月菜單!G12</f>
        <v>芹香黃瓜</v>
      </c>
      <c r="L25" s="96" t="s">
        <v>171</v>
      </c>
      <c r="M25" s="96">
        <v>40</v>
      </c>
      <c r="N25" s="129">
        <f t="shared" ref="N25" si="14">M25*400/1000</f>
        <v>16</v>
      </c>
      <c r="O25" s="98"/>
      <c r="P25" s="107"/>
      <c r="Q25" s="132"/>
      <c r="R25" s="120"/>
      <c r="S25" s="121"/>
      <c r="T25" s="450" t="str">
        <f>萬新月菜單!G13</f>
        <v>味 噌 湯</v>
      </c>
      <c r="U25" s="96" t="s">
        <v>180</v>
      </c>
      <c r="V25" s="96">
        <v>30</v>
      </c>
      <c r="W25" s="129">
        <f t="shared" ref="W25:W26" si="15">V25*400/1000</f>
        <v>12</v>
      </c>
      <c r="X25" s="98"/>
      <c r="Y25" s="107"/>
      <c r="Z25" s="139"/>
      <c r="AA25" s="140"/>
      <c r="AB25" s="136"/>
      <c r="AC25" s="447" t="str">
        <f>萬新月菜單!G14</f>
        <v>大白菜燉雞</v>
      </c>
      <c r="AD25" s="378" t="s">
        <v>186</v>
      </c>
      <c r="AE25" s="96">
        <v>20</v>
      </c>
      <c r="AF25" s="129">
        <f t="shared" ref="AF25:AF26" si="16">AE25*400/1000</f>
        <v>8</v>
      </c>
      <c r="AG25" s="98"/>
      <c r="AH25" s="330"/>
      <c r="AI25" s="331"/>
      <c r="AJ25" s="322"/>
      <c r="AK25" s="325"/>
      <c r="AL25" s="455" t="str">
        <f>萬新月菜單!G15</f>
        <v>紅豆西谷米甜湯</v>
      </c>
      <c r="AM25" s="96" t="s">
        <v>197</v>
      </c>
      <c r="AN25" s="96">
        <v>7</v>
      </c>
      <c r="AO25" s="129">
        <f t="shared" ref="AO25:AO26" si="17">AN25*400/1000</f>
        <v>2.8</v>
      </c>
      <c r="AP25" s="98"/>
      <c r="AQ25" s="107"/>
      <c r="AR25" s="139"/>
      <c r="AS25" s="155"/>
      <c r="AT25" s="141"/>
    </row>
    <row r="26" spans="1:46" s="118" customFormat="1" ht="30" customHeight="1">
      <c r="A26" s="435"/>
      <c r="B26" s="448"/>
      <c r="C26" s="96"/>
      <c r="D26" s="96"/>
      <c r="E26" s="129"/>
      <c r="F26" s="98"/>
      <c r="G26" s="107"/>
      <c r="H26" s="119"/>
      <c r="I26" s="120"/>
      <c r="J26" s="121"/>
      <c r="K26" s="448"/>
      <c r="L26" s="96" t="s">
        <v>172</v>
      </c>
      <c r="M26" s="96">
        <v>0.8</v>
      </c>
      <c r="N26" s="96">
        <v>0.8</v>
      </c>
      <c r="O26" s="98"/>
      <c r="P26" s="107"/>
      <c r="Q26" s="132"/>
      <c r="R26" s="120"/>
      <c r="S26" s="121"/>
      <c r="T26" s="451"/>
      <c r="U26" s="96" t="s">
        <v>181</v>
      </c>
      <c r="V26" s="96">
        <v>7.5</v>
      </c>
      <c r="W26" s="129">
        <f t="shared" si="15"/>
        <v>3</v>
      </c>
      <c r="X26" s="98"/>
      <c r="Y26" s="107"/>
      <c r="Z26" s="152"/>
      <c r="AA26" s="140"/>
      <c r="AB26" s="136"/>
      <c r="AC26" s="448"/>
      <c r="AD26" s="96" t="s">
        <v>164</v>
      </c>
      <c r="AE26" s="96">
        <v>20</v>
      </c>
      <c r="AF26" s="129">
        <f t="shared" si="16"/>
        <v>8</v>
      </c>
      <c r="AG26" s="98"/>
      <c r="AH26" s="330"/>
      <c r="AI26" s="321"/>
      <c r="AJ26" s="335"/>
      <c r="AK26" s="325"/>
      <c r="AL26" s="456"/>
      <c r="AM26" s="96" t="s">
        <v>198</v>
      </c>
      <c r="AN26" s="96">
        <v>10</v>
      </c>
      <c r="AO26" s="129">
        <f t="shared" si="17"/>
        <v>4</v>
      </c>
      <c r="AP26" s="98"/>
      <c r="AQ26" s="107"/>
      <c r="AR26" s="139"/>
      <c r="AS26" s="155"/>
      <c r="AT26" s="141"/>
    </row>
    <row r="27" spans="1:46" s="118" customFormat="1" ht="30" customHeight="1">
      <c r="A27" s="435"/>
      <c r="B27" s="448"/>
      <c r="C27" s="96"/>
      <c r="D27" s="96"/>
      <c r="E27" s="129"/>
      <c r="F27" s="98"/>
      <c r="G27" s="131"/>
      <c r="H27" s="120"/>
      <c r="I27" s="120"/>
      <c r="J27" s="121"/>
      <c r="K27" s="448"/>
      <c r="L27" s="96"/>
      <c r="M27" s="96"/>
      <c r="N27" s="129"/>
      <c r="O27" s="98"/>
      <c r="P27" s="107"/>
      <c r="Q27" s="120"/>
      <c r="R27" s="120"/>
      <c r="S27" s="121"/>
      <c r="T27" s="451"/>
      <c r="U27" s="96"/>
      <c r="V27" s="96"/>
      <c r="W27" s="129"/>
      <c r="X27" s="98"/>
      <c r="Y27" s="150"/>
      <c r="Z27" s="139"/>
      <c r="AA27" s="140"/>
      <c r="AB27" s="136"/>
      <c r="AC27" s="448"/>
      <c r="AD27" s="96"/>
      <c r="AE27" s="96"/>
      <c r="AF27" s="129"/>
      <c r="AG27" s="98"/>
      <c r="AH27" s="330"/>
      <c r="AI27" s="331"/>
      <c r="AJ27" s="322"/>
      <c r="AK27" s="323"/>
      <c r="AL27" s="456"/>
      <c r="AM27" s="96"/>
      <c r="AN27" s="96"/>
      <c r="AO27" s="129"/>
      <c r="AP27" s="98"/>
      <c r="AQ27" s="150"/>
      <c r="AR27" s="119"/>
      <c r="AS27" s="155"/>
      <c r="AT27" s="141"/>
    </row>
    <row r="28" spans="1:46" s="118" customFormat="1" ht="30" customHeight="1">
      <c r="A28" s="435"/>
      <c r="B28" s="448"/>
      <c r="C28" s="96"/>
      <c r="D28" s="96"/>
      <c r="E28" s="129"/>
      <c r="F28" s="98"/>
      <c r="G28" s="131"/>
      <c r="H28" s="120"/>
      <c r="I28" s="120"/>
      <c r="J28" s="121"/>
      <c r="K28" s="448"/>
      <c r="L28" s="379"/>
      <c r="M28" s="96"/>
      <c r="N28" s="129"/>
      <c r="O28" s="177"/>
      <c r="P28" s="178"/>
      <c r="Q28" s="179"/>
      <c r="R28" s="180"/>
      <c r="S28" s="181"/>
      <c r="T28" s="451"/>
      <c r="U28" s="96"/>
      <c r="V28" s="96"/>
      <c r="W28" s="129"/>
      <c r="X28" s="98"/>
      <c r="Y28" s="150"/>
      <c r="Z28" s="139"/>
      <c r="AA28" s="140"/>
      <c r="AB28" s="123"/>
      <c r="AC28" s="448"/>
      <c r="AD28" s="96"/>
      <c r="AE28" s="96"/>
      <c r="AF28" s="129"/>
      <c r="AG28" s="98"/>
      <c r="AH28" s="330"/>
      <c r="AI28" s="331"/>
      <c r="AJ28" s="335"/>
      <c r="AK28" s="323"/>
      <c r="AL28" s="456"/>
      <c r="AM28" s="96"/>
      <c r="AN28" s="96"/>
      <c r="AO28" s="129"/>
      <c r="AP28" s="98"/>
      <c r="AQ28" s="150"/>
      <c r="AR28" s="139"/>
      <c r="AS28" s="155"/>
      <c r="AT28" s="141"/>
    </row>
    <row r="29" spans="1:46" s="118" customFormat="1" ht="30" customHeight="1">
      <c r="A29" s="435"/>
      <c r="B29" s="448"/>
      <c r="C29" s="96"/>
      <c r="D29" s="96"/>
      <c r="E29" s="380"/>
      <c r="F29" s="373"/>
      <c r="G29" s="178"/>
      <c r="H29" s="182"/>
      <c r="I29" s="183"/>
      <c r="J29" s="181"/>
      <c r="K29" s="448"/>
      <c r="L29" s="96"/>
      <c r="M29" s="96"/>
      <c r="N29" s="129"/>
      <c r="O29" s="177"/>
      <c r="P29" s="178"/>
      <c r="Q29" s="182"/>
      <c r="R29" s="183"/>
      <c r="S29" s="181"/>
      <c r="T29" s="452"/>
      <c r="U29" s="96"/>
      <c r="V29" s="96"/>
      <c r="W29" s="129"/>
      <c r="X29" s="177"/>
      <c r="Y29" s="186"/>
      <c r="Z29" s="187"/>
      <c r="AA29" s="188"/>
      <c r="AB29" s="189"/>
      <c r="AC29" s="448"/>
      <c r="AD29" s="96"/>
      <c r="AE29" s="96"/>
      <c r="AF29" s="129"/>
      <c r="AG29" s="177"/>
      <c r="AH29" s="345"/>
      <c r="AI29" s="346"/>
      <c r="AJ29" s="347"/>
      <c r="AK29" s="348"/>
      <c r="AL29" s="456"/>
      <c r="AM29" s="96"/>
      <c r="AN29" s="96"/>
      <c r="AO29" s="129"/>
      <c r="AP29" s="177"/>
      <c r="AQ29" s="150"/>
      <c r="AR29" s="139"/>
      <c r="AS29" s="155"/>
      <c r="AT29" s="141"/>
    </row>
    <row r="30" spans="1:46" s="118" customFormat="1" ht="30" customHeight="1">
      <c r="A30" s="190" t="s">
        <v>43</v>
      </c>
      <c r="B30" s="191"/>
      <c r="C30" s="374"/>
      <c r="D30" s="110"/>
      <c r="E30" s="128"/>
      <c r="F30" s="98"/>
      <c r="G30" s="107"/>
      <c r="H30" s="119"/>
      <c r="I30" s="120"/>
      <c r="J30" s="121"/>
      <c r="K30" s="311" t="s">
        <v>43</v>
      </c>
      <c r="L30" s="374" t="s">
        <v>7</v>
      </c>
      <c r="M30" s="375"/>
      <c r="N30" s="376"/>
      <c r="O30" s="98"/>
      <c r="P30" s="107">
        <v>1</v>
      </c>
      <c r="Q30" s="119"/>
      <c r="R30" s="120"/>
      <c r="S30" s="121"/>
      <c r="T30" s="311"/>
      <c r="U30" s="192"/>
      <c r="V30" s="96"/>
      <c r="W30" s="129"/>
      <c r="X30" s="98"/>
      <c r="Y30" s="150"/>
      <c r="Z30" s="139"/>
      <c r="AA30" s="140"/>
      <c r="AB30" s="136"/>
      <c r="AC30" s="311" t="s">
        <v>43</v>
      </c>
      <c r="AD30" s="192" t="s">
        <v>7</v>
      </c>
      <c r="AE30" s="96"/>
      <c r="AF30" s="129"/>
      <c r="AG30" s="98"/>
      <c r="AH30" s="330">
        <v>1</v>
      </c>
      <c r="AI30" s="331"/>
      <c r="AJ30" s="335"/>
      <c r="AK30" s="325"/>
      <c r="AL30" s="311"/>
      <c r="AM30" s="192"/>
      <c r="AN30" s="133"/>
      <c r="AO30" s="133"/>
      <c r="AP30" s="338"/>
      <c r="AQ30" s="135"/>
      <c r="AR30" s="139"/>
      <c r="AS30" s="140"/>
      <c r="AT30" s="141"/>
    </row>
    <row r="31" spans="1:46" s="118" customFormat="1" ht="30" customHeight="1" thickBot="1">
      <c r="A31" s="195" t="s">
        <v>44</v>
      </c>
      <c r="B31" s="199"/>
      <c r="C31" s="200"/>
      <c r="D31" s="204"/>
      <c r="E31" s="349"/>
      <c r="F31" s="203"/>
      <c r="G31" s="196"/>
      <c r="H31" s="197"/>
      <c r="I31" s="197"/>
      <c r="J31" s="198"/>
      <c r="K31" s="199"/>
      <c r="L31" s="200"/>
      <c r="M31" s="201"/>
      <c r="N31" s="202"/>
      <c r="O31" s="203"/>
      <c r="P31" s="196">
        <v>1</v>
      </c>
      <c r="Q31" s="197"/>
      <c r="R31" s="197"/>
      <c r="S31" s="198"/>
      <c r="T31" s="199"/>
      <c r="U31" s="200"/>
      <c r="V31" s="204"/>
      <c r="W31" s="205"/>
      <c r="X31" s="203"/>
      <c r="Y31" s="206"/>
      <c r="Z31" s="207"/>
      <c r="AA31" s="207"/>
      <c r="AB31" s="208"/>
      <c r="AC31" s="199"/>
      <c r="AD31" s="200"/>
      <c r="AE31" s="204"/>
      <c r="AF31" s="205"/>
      <c r="AG31" s="203"/>
      <c r="AH31" s="350"/>
      <c r="AI31" s="351"/>
      <c r="AJ31" s="351"/>
      <c r="AK31" s="352"/>
      <c r="AL31" s="199"/>
      <c r="AM31" s="200"/>
      <c r="AN31" s="204"/>
      <c r="AO31" s="205"/>
      <c r="AP31" s="203"/>
      <c r="AQ31" s="150"/>
      <c r="AR31" s="209"/>
      <c r="AS31" s="209"/>
      <c r="AT31" s="210"/>
    </row>
    <row r="32" spans="1:46" s="118" customFormat="1" ht="30" customHeight="1">
      <c r="A32" s="432" t="s">
        <v>45</v>
      </c>
      <c r="B32" s="411" t="s">
        <v>46</v>
      </c>
      <c r="C32" s="412"/>
      <c r="D32" s="314">
        <v>6.4</v>
      </c>
      <c r="E32" s="381"/>
      <c r="F32" s="382"/>
      <c r="G32" s="211"/>
      <c r="H32" s="212"/>
      <c r="I32" s="213"/>
      <c r="J32" s="214"/>
      <c r="K32" s="411" t="s">
        <v>46</v>
      </c>
      <c r="L32" s="412"/>
      <c r="M32" s="314">
        <v>6.2</v>
      </c>
      <c r="N32" s="215"/>
      <c r="O32" s="382"/>
      <c r="P32" s="217"/>
      <c r="Q32" s="218"/>
      <c r="R32" s="219"/>
      <c r="S32" s="220"/>
      <c r="T32" s="411" t="s">
        <v>46</v>
      </c>
      <c r="U32" s="412"/>
      <c r="V32" s="314">
        <v>6.2</v>
      </c>
      <c r="W32" s="215"/>
      <c r="X32" s="382"/>
      <c r="Y32" s="211"/>
      <c r="Z32" s="212"/>
      <c r="AA32" s="213"/>
      <c r="AB32" s="214"/>
      <c r="AC32" s="411" t="s">
        <v>46</v>
      </c>
      <c r="AD32" s="412"/>
      <c r="AE32" s="314">
        <v>6.1</v>
      </c>
      <c r="AF32" s="383"/>
      <c r="AG32" s="382"/>
      <c r="AH32" s="217"/>
      <c r="AI32" s="218"/>
      <c r="AJ32" s="219"/>
      <c r="AK32" s="220"/>
      <c r="AL32" s="411" t="s">
        <v>46</v>
      </c>
      <c r="AM32" s="412"/>
      <c r="AN32" s="314">
        <v>6.4</v>
      </c>
      <c r="AO32" s="356"/>
      <c r="AP32" s="354"/>
      <c r="AQ32" s="226"/>
      <c r="AR32" s="227"/>
      <c r="AS32" s="228"/>
      <c r="AT32" s="229"/>
    </row>
    <row r="33" spans="1:46" s="118" customFormat="1" ht="30" customHeight="1">
      <c r="A33" s="432"/>
      <c r="B33" s="405" t="s">
        <v>47</v>
      </c>
      <c r="C33" s="406"/>
      <c r="D33" s="315">
        <v>3</v>
      </c>
      <c r="E33" s="384"/>
      <c r="F33" s="385"/>
      <c r="G33" s="163"/>
      <c r="H33" s="164"/>
      <c r="I33" s="164"/>
      <c r="J33" s="230"/>
      <c r="K33" s="405" t="s">
        <v>47</v>
      </c>
      <c r="L33" s="406"/>
      <c r="M33" s="315">
        <v>3</v>
      </c>
      <c r="N33" s="233"/>
      <c r="O33" s="385"/>
      <c r="P33" s="127"/>
      <c r="Q33" s="108"/>
      <c r="R33" s="108"/>
      <c r="S33" s="109"/>
      <c r="T33" s="405" t="s">
        <v>47</v>
      </c>
      <c r="U33" s="406"/>
      <c r="V33" s="315">
        <v>3</v>
      </c>
      <c r="W33" s="233"/>
      <c r="X33" s="385"/>
      <c r="Y33" s="163"/>
      <c r="Z33" s="164"/>
      <c r="AA33" s="164"/>
      <c r="AB33" s="230"/>
      <c r="AC33" s="405" t="s">
        <v>47</v>
      </c>
      <c r="AD33" s="406"/>
      <c r="AE33" s="315">
        <v>3</v>
      </c>
      <c r="AF33" s="386"/>
      <c r="AG33" s="385"/>
      <c r="AH33" s="127"/>
      <c r="AI33" s="108"/>
      <c r="AJ33" s="108"/>
      <c r="AK33" s="109"/>
      <c r="AL33" s="405" t="s">
        <v>47</v>
      </c>
      <c r="AM33" s="406"/>
      <c r="AN33" s="315">
        <v>3</v>
      </c>
      <c r="AO33" s="232"/>
      <c r="AP33" s="360"/>
      <c r="AQ33" s="163"/>
      <c r="AR33" s="164"/>
      <c r="AS33" s="164"/>
      <c r="AT33" s="236"/>
    </row>
    <row r="34" spans="1:46" s="237" customFormat="1" ht="30" customHeight="1">
      <c r="A34" s="432"/>
      <c r="B34" s="405" t="s">
        <v>48</v>
      </c>
      <c r="C34" s="406"/>
      <c r="D34" s="315">
        <v>1.5</v>
      </c>
      <c r="E34" s="384"/>
      <c r="F34" s="385"/>
      <c r="G34" s="163"/>
      <c r="H34" s="164"/>
      <c r="I34" s="164"/>
      <c r="J34" s="230"/>
      <c r="K34" s="405" t="s">
        <v>48</v>
      </c>
      <c r="L34" s="406"/>
      <c r="M34" s="315">
        <v>1.5</v>
      </c>
      <c r="N34" s="233"/>
      <c r="O34" s="385"/>
      <c r="P34" s="127"/>
      <c r="Q34" s="108"/>
      <c r="R34" s="108"/>
      <c r="S34" s="109"/>
      <c r="T34" s="405" t="s">
        <v>48</v>
      </c>
      <c r="U34" s="406"/>
      <c r="V34" s="315">
        <v>1.5</v>
      </c>
      <c r="W34" s="233"/>
      <c r="X34" s="385"/>
      <c r="Y34" s="163"/>
      <c r="Z34" s="164"/>
      <c r="AA34" s="164"/>
      <c r="AB34" s="230"/>
      <c r="AC34" s="405" t="s">
        <v>48</v>
      </c>
      <c r="AD34" s="406"/>
      <c r="AE34" s="315">
        <v>1.6</v>
      </c>
      <c r="AF34" s="386"/>
      <c r="AG34" s="385"/>
      <c r="AH34" s="127"/>
      <c r="AI34" s="108"/>
      <c r="AJ34" s="108"/>
      <c r="AK34" s="109"/>
      <c r="AL34" s="405" t="s">
        <v>48</v>
      </c>
      <c r="AM34" s="406"/>
      <c r="AN34" s="315">
        <v>1.5</v>
      </c>
      <c r="AO34" s="363"/>
      <c r="AP34" s="360"/>
      <c r="AQ34" s="163"/>
      <c r="AR34" s="164"/>
      <c r="AS34" s="164"/>
      <c r="AT34" s="236"/>
    </row>
    <row r="35" spans="1:46" s="237" customFormat="1" ht="30" customHeight="1">
      <c r="A35" s="432"/>
      <c r="B35" s="405" t="s">
        <v>49</v>
      </c>
      <c r="C35" s="406"/>
      <c r="D35" s="315">
        <v>0</v>
      </c>
      <c r="E35" s="384"/>
      <c r="F35" s="385"/>
      <c r="G35" s="150"/>
      <c r="H35" s="139"/>
      <c r="I35" s="139"/>
      <c r="J35" s="147"/>
      <c r="K35" s="405" t="s">
        <v>49</v>
      </c>
      <c r="L35" s="406"/>
      <c r="M35" s="315">
        <v>0</v>
      </c>
      <c r="N35" s="233"/>
      <c r="O35" s="385"/>
      <c r="P35" s="330"/>
      <c r="Q35" s="331"/>
      <c r="R35" s="331"/>
      <c r="S35" s="329"/>
      <c r="T35" s="405" t="s">
        <v>49</v>
      </c>
      <c r="U35" s="406"/>
      <c r="V35" s="315">
        <v>0</v>
      </c>
      <c r="W35" s="233"/>
      <c r="X35" s="385"/>
      <c r="Y35" s="150"/>
      <c r="Z35" s="139"/>
      <c r="AA35" s="139"/>
      <c r="AB35" s="147"/>
      <c r="AC35" s="405" t="s">
        <v>49</v>
      </c>
      <c r="AD35" s="406"/>
      <c r="AE35" s="315">
        <v>0</v>
      </c>
      <c r="AF35" s="315"/>
      <c r="AG35" s="385"/>
      <c r="AH35" s="330"/>
      <c r="AI35" s="331"/>
      <c r="AJ35" s="331"/>
      <c r="AK35" s="329"/>
      <c r="AL35" s="405" t="s">
        <v>49</v>
      </c>
      <c r="AM35" s="406"/>
      <c r="AN35" s="315">
        <v>0</v>
      </c>
      <c r="AO35" s="232"/>
      <c r="AP35" s="360"/>
      <c r="AQ35" s="150"/>
      <c r="AR35" s="139"/>
      <c r="AS35" s="139"/>
      <c r="AT35" s="149"/>
    </row>
    <row r="36" spans="1:46" s="237" customFormat="1" ht="30" customHeight="1">
      <c r="A36" s="432"/>
      <c r="B36" s="405" t="s">
        <v>50</v>
      </c>
      <c r="C36" s="406"/>
      <c r="D36" s="315">
        <v>0</v>
      </c>
      <c r="E36" s="384"/>
      <c r="F36" s="385"/>
      <c r="G36" s="163"/>
      <c r="H36" s="164"/>
      <c r="I36" s="164"/>
      <c r="J36" s="230"/>
      <c r="K36" s="405" t="s">
        <v>50</v>
      </c>
      <c r="L36" s="406"/>
      <c r="M36" s="315">
        <v>1</v>
      </c>
      <c r="N36" s="233"/>
      <c r="O36" s="385"/>
      <c r="P36" s="127"/>
      <c r="Q36" s="108"/>
      <c r="R36" s="108"/>
      <c r="S36" s="109"/>
      <c r="T36" s="405" t="s">
        <v>50</v>
      </c>
      <c r="U36" s="406"/>
      <c r="V36" s="315">
        <v>0</v>
      </c>
      <c r="W36" s="233"/>
      <c r="X36" s="385"/>
      <c r="Y36" s="163"/>
      <c r="Z36" s="164"/>
      <c r="AA36" s="164"/>
      <c r="AB36" s="230"/>
      <c r="AC36" s="405" t="s">
        <v>50</v>
      </c>
      <c r="AD36" s="406"/>
      <c r="AE36" s="315">
        <v>1</v>
      </c>
      <c r="AF36" s="315"/>
      <c r="AG36" s="385"/>
      <c r="AH36" s="127"/>
      <c r="AI36" s="108"/>
      <c r="AJ36" s="108"/>
      <c r="AK36" s="109"/>
      <c r="AL36" s="405" t="s">
        <v>50</v>
      </c>
      <c r="AM36" s="406"/>
      <c r="AN36" s="315">
        <v>0</v>
      </c>
      <c r="AO36" s="232"/>
      <c r="AP36" s="360"/>
      <c r="AQ36" s="163"/>
      <c r="AR36" s="164"/>
      <c r="AS36" s="164"/>
      <c r="AT36" s="236"/>
    </row>
    <row r="37" spans="1:46" s="250" customFormat="1" ht="30" customHeight="1">
      <c r="A37" s="432"/>
      <c r="B37" s="405" t="s">
        <v>65</v>
      </c>
      <c r="C37" s="406"/>
      <c r="D37" s="315">
        <v>2.4</v>
      </c>
      <c r="E37" s="384"/>
      <c r="F37" s="385"/>
      <c r="G37" s="163"/>
      <c r="H37" s="164"/>
      <c r="I37" s="164"/>
      <c r="J37" s="230"/>
      <c r="K37" s="405" t="s">
        <v>65</v>
      </c>
      <c r="L37" s="406"/>
      <c r="M37" s="315">
        <v>2.5</v>
      </c>
      <c r="N37" s="233"/>
      <c r="O37" s="385"/>
      <c r="P37" s="127"/>
      <c r="Q37" s="108"/>
      <c r="R37" s="108"/>
      <c r="S37" s="109"/>
      <c r="T37" s="405" t="s">
        <v>65</v>
      </c>
      <c r="U37" s="406"/>
      <c r="V37" s="315">
        <v>2.4</v>
      </c>
      <c r="W37" s="233"/>
      <c r="X37" s="385"/>
      <c r="Y37" s="163"/>
      <c r="Z37" s="164"/>
      <c r="AA37" s="164"/>
      <c r="AB37" s="230"/>
      <c r="AC37" s="405" t="s">
        <v>65</v>
      </c>
      <c r="AD37" s="406"/>
      <c r="AE37" s="315">
        <v>2.2000000000000002</v>
      </c>
      <c r="AF37" s="386"/>
      <c r="AG37" s="385"/>
      <c r="AH37" s="127"/>
      <c r="AI37" s="108"/>
      <c r="AJ37" s="108"/>
      <c r="AK37" s="109"/>
      <c r="AL37" s="405" t="s">
        <v>65</v>
      </c>
      <c r="AM37" s="406"/>
      <c r="AN37" s="315">
        <v>2.8</v>
      </c>
      <c r="AO37" s="363"/>
      <c r="AP37" s="360"/>
      <c r="AQ37" s="163"/>
      <c r="AR37" s="164"/>
      <c r="AS37" s="164"/>
      <c r="AT37" s="236"/>
    </row>
    <row r="38" spans="1:46" s="264" customFormat="1" ht="30" customHeight="1" thickBot="1">
      <c r="A38" s="433"/>
      <c r="B38" s="402" t="s">
        <v>51</v>
      </c>
      <c r="C38" s="403"/>
      <c r="D38" s="255">
        <f>D32*70+D33*45+D34*25+D35*150+D36*60+D37*75</f>
        <v>800.5</v>
      </c>
      <c r="E38" s="255"/>
      <c r="F38" s="387"/>
      <c r="G38" s="251"/>
      <c r="H38" s="252"/>
      <c r="I38" s="252"/>
      <c r="J38" s="253"/>
      <c r="K38" s="402" t="s">
        <v>51</v>
      </c>
      <c r="L38" s="403"/>
      <c r="M38" s="255">
        <f>M32*70+M33*45+M34*25+M35*150+M36*60+M37*75</f>
        <v>854</v>
      </c>
      <c r="N38" s="255"/>
      <c r="O38" s="387"/>
      <c r="P38" s="251"/>
      <c r="Q38" s="252"/>
      <c r="R38" s="252"/>
      <c r="S38" s="253"/>
      <c r="T38" s="402" t="s">
        <v>51</v>
      </c>
      <c r="U38" s="403"/>
      <c r="V38" s="255">
        <f>V32*70+V33*45+V34*25+V35*150+V36*60+V37*75</f>
        <v>786.5</v>
      </c>
      <c r="W38" s="257"/>
      <c r="X38" s="387"/>
      <c r="Y38" s="127"/>
      <c r="Z38" s="108"/>
      <c r="AA38" s="108"/>
      <c r="AB38" s="109"/>
      <c r="AC38" s="402" t="s">
        <v>51</v>
      </c>
      <c r="AD38" s="403"/>
      <c r="AE38" s="255">
        <f>AE32*70+AE33*45+AE34*25+AE35*150+AE36*60+AE37*75</f>
        <v>827</v>
      </c>
      <c r="AF38" s="257"/>
      <c r="AG38" s="387"/>
      <c r="AH38" s="127"/>
      <c r="AI38" s="108"/>
      <c r="AJ38" s="108"/>
      <c r="AK38" s="109"/>
      <c r="AL38" s="402" t="s">
        <v>51</v>
      </c>
      <c r="AM38" s="403"/>
      <c r="AN38" s="255">
        <f>AN32*70+AN33*45+AN34*25+AN35*150+AN36*60+AN37*75</f>
        <v>830.5</v>
      </c>
      <c r="AO38" s="365"/>
      <c r="AP38" s="364"/>
      <c r="AQ38" s="261"/>
      <c r="AR38" s="262"/>
      <c r="AS38" s="262"/>
      <c r="AT38" s="263"/>
    </row>
    <row r="39" spans="1:46" s="237" customFormat="1" ht="30" customHeight="1" thickBot="1">
      <c r="A39" s="265" t="s">
        <v>52</v>
      </c>
      <c r="B39" s="265" t="s">
        <v>52</v>
      </c>
      <c r="C39" s="269"/>
      <c r="D39" s="270"/>
      <c r="E39" s="270"/>
      <c r="F39" s="271"/>
      <c r="G39" s="266"/>
      <c r="H39" s="267"/>
      <c r="I39" s="267"/>
      <c r="J39" s="268"/>
      <c r="K39" s="265" t="s">
        <v>52</v>
      </c>
      <c r="L39" s="269"/>
      <c r="M39" s="270"/>
      <c r="N39" s="270"/>
      <c r="O39" s="271"/>
      <c r="P39" s="272"/>
      <c r="Q39" s="273"/>
      <c r="R39" s="273"/>
      <c r="S39" s="274"/>
      <c r="T39" s="265" t="s">
        <v>52</v>
      </c>
      <c r="U39" s="275"/>
      <c r="V39" s="276"/>
      <c r="W39" s="277"/>
      <c r="X39" s="369"/>
      <c r="Y39" s="278"/>
      <c r="Z39" s="268"/>
      <c r="AA39" s="268"/>
      <c r="AB39" s="370"/>
      <c r="AC39" s="265" t="s">
        <v>52</v>
      </c>
      <c r="AD39" s="269"/>
      <c r="AE39" s="276"/>
      <c r="AF39" s="371"/>
      <c r="AG39" s="271"/>
      <c r="AH39" s="278"/>
      <c r="AI39" s="268"/>
      <c r="AJ39" s="268"/>
      <c r="AK39" s="268"/>
      <c r="AL39" s="265" t="s">
        <v>52</v>
      </c>
      <c r="AM39" s="269"/>
      <c r="AN39" s="276"/>
      <c r="AO39" s="276"/>
      <c r="AP39" s="271"/>
      <c r="AQ39" s="284"/>
      <c r="AR39" s="284"/>
      <c r="AS39" s="284"/>
      <c r="AT39" s="274"/>
    </row>
    <row r="40" spans="1:46" s="286" customFormat="1" ht="36" customHeight="1">
      <c r="A40" s="285" t="s">
        <v>53</v>
      </c>
      <c r="K40" s="287" t="s">
        <v>55</v>
      </c>
      <c r="P40" s="288"/>
      <c r="Q40" s="288"/>
      <c r="R40" s="288"/>
      <c r="S40" s="288"/>
      <c r="T40" s="289" t="s">
        <v>56</v>
      </c>
      <c r="X40" s="287"/>
      <c r="Y40" s="288"/>
      <c r="Z40" s="288"/>
      <c r="AA40" s="288"/>
      <c r="AB40" s="288"/>
      <c r="AC40" s="372"/>
      <c r="AD40" s="442" t="s">
        <v>54</v>
      </c>
      <c r="AE40" s="442"/>
      <c r="AG40" s="290"/>
      <c r="AH40" s="288"/>
      <c r="AI40" s="288"/>
      <c r="AJ40" s="288"/>
      <c r="AK40" s="288"/>
      <c r="AL40" s="287"/>
      <c r="AQ40" s="288"/>
      <c r="AR40" s="288"/>
      <c r="AS40" s="288"/>
      <c r="AT40" s="288"/>
    </row>
    <row r="41" spans="1:46">
      <c r="A41" s="291"/>
      <c r="B41" s="292"/>
      <c r="C41" s="74"/>
      <c r="D41" s="74"/>
      <c r="E41" s="74"/>
      <c r="F41" s="292"/>
      <c r="K41" s="292"/>
      <c r="L41" s="74"/>
      <c r="M41" s="293"/>
      <c r="N41" s="294"/>
      <c r="O41" s="292"/>
      <c r="T41" s="295"/>
      <c r="U41" s="250"/>
      <c r="V41" s="250"/>
      <c r="W41" s="295"/>
      <c r="X41" s="295"/>
      <c r="AC41" s="298"/>
      <c r="AD41" s="250"/>
      <c r="AE41" s="250"/>
      <c r="AF41" s="295"/>
      <c r="AG41" s="295"/>
      <c r="AL41" s="295"/>
      <c r="AM41" s="250"/>
      <c r="AN41" s="250"/>
      <c r="AO41" s="250"/>
      <c r="AP41" s="295"/>
    </row>
    <row r="42" spans="1:46">
      <c r="A42" s="291"/>
      <c r="B42" s="306"/>
      <c r="C42" s="300"/>
      <c r="D42" s="299"/>
      <c r="L42" s="300"/>
      <c r="U42" s="304"/>
      <c r="V42" s="291"/>
      <c r="W42" s="291"/>
      <c r="X42" s="305"/>
      <c r="AC42" s="295"/>
      <c r="AD42" s="250"/>
      <c r="AE42" s="250"/>
      <c r="AF42" s="295"/>
      <c r="AG42" s="295"/>
      <c r="AL42" s="295"/>
      <c r="AM42" s="250"/>
      <c r="AN42" s="250"/>
      <c r="AO42" s="250"/>
      <c r="AP42" s="295"/>
    </row>
    <row r="43" spans="1:46">
      <c r="A43" s="291"/>
      <c r="B43" s="306"/>
      <c r="K43" s="306"/>
      <c r="T43" s="307"/>
      <c r="W43" s="307"/>
      <c r="AC43" s="295"/>
      <c r="AD43" s="250"/>
      <c r="AE43" s="250"/>
      <c r="AF43" s="295"/>
      <c r="AG43" s="295"/>
      <c r="AL43" s="295"/>
      <c r="AM43" s="250"/>
      <c r="AN43" s="250"/>
      <c r="AO43" s="250"/>
      <c r="AP43" s="295"/>
    </row>
    <row r="44" spans="1:46">
      <c r="B44" s="306"/>
      <c r="K44" s="306"/>
      <c r="T44" s="307"/>
      <c r="W44" s="307"/>
      <c r="AC44" s="291"/>
      <c r="AO44" s="307"/>
    </row>
    <row r="45" spans="1:46">
      <c r="B45" s="306"/>
      <c r="K45" s="306"/>
      <c r="T45" s="307"/>
      <c r="W45" s="307"/>
      <c r="AC45" s="291"/>
      <c r="AO45" s="307"/>
    </row>
    <row r="46" spans="1:46">
      <c r="B46" s="306"/>
      <c r="K46" s="306"/>
      <c r="T46" s="307"/>
      <c r="W46" s="307"/>
      <c r="AC46" s="291"/>
      <c r="AO46" s="307"/>
    </row>
    <row r="47" spans="1:46">
      <c r="B47" s="306"/>
      <c r="K47" s="306"/>
      <c r="T47" s="307"/>
      <c r="W47" s="307"/>
      <c r="AC47" s="291"/>
      <c r="AO47" s="307"/>
    </row>
    <row r="48" spans="1:46">
      <c r="A48" s="291"/>
      <c r="B48" s="306"/>
      <c r="K48" s="306"/>
      <c r="M48" s="306"/>
      <c r="N48" s="306"/>
      <c r="O48" s="306"/>
      <c r="P48" s="306"/>
      <c r="Q48" s="306"/>
      <c r="R48" s="306"/>
      <c r="S48" s="306"/>
      <c r="T48" s="307"/>
      <c r="W48" s="307"/>
      <c r="AC48" s="291"/>
      <c r="AO48" s="307"/>
    </row>
    <row r="49" spans="1:41">
      <c r="A49" s="291"/>
      <c r="B49" s="306"/>
      <c r="K49" s="306"/>
      <c r="M49" s="306"/>
      <c r="N49" s="306"/>
      <c r="O49" s="306"/>
      <c r="P49" s="306"/>
      <c r="Q49" s="306"/>
      <c r="R49" s="306"/>
      <c r="S49" s="306"/>
      <c r="T49" s="307"/>
      <c r="W49" s="307"/>
      <c r="AC49" s="291"/>
      <c r="AO49" s="307"/>
    </row>
    <row r="50" spans="1:41">
      <c r="A50" s="291"/>
      <c r="B50" s="306"/>
      <c r="K50" s="306"/>
      <c r="M50" s="306"/>
      <c r="N50" s="306"/>
      <c r="O50" s="306"/>
      <c r="P50" s="306"/>
      <c r="Q50" s="306"/>
      <c r="R50" s="306"/>
      <c r="S50" s="306"/>
      <c r="T50" s="307"/>
      <c r="W50" s="307"/>
      <c r="AC50" s="291"/>
      <c r="AO50" s="307"/>
    </row>
    <row r="51" spans="1:41">
      <c r="A51" s="291"/>
      <c r="AO51" s="307"/>
    </row>
    <row r="52" spans="1:41">
      <c r="A52" s="291"/>
      <c r="AO52" s="307"/>
    </row>
    <row r="53" spans="1:41">
      <c r="A53" s="291"/>
      <c r="AO53" s="307"/>
    </row>
    <row r="54" spans="1:41">
      <c r="A54" s="291"/>
      <c r="AO54" s="307"/>
    </row>
  </sheetData>
  <mergeCells count="79">
    <mergeCell ref="AD40:AE40"/>
    <mergeCell ref="T21:T24"/>
    <mergeCell ref="T25:T29"/>
    <mergeCell ref="B38:C38"/>
    <mergeCell ref="K38:L38"/>
    <mergeCell ref="T38:U38"/>
    <mergeCell ref="AC38:AD38"/>
    <mergeCell ref="B36:C36"/>
    <mergeCell ref="K36:L36"/>
    <mergeCell ref="T36:U36"/>
    <mergeCell ref="AC36:AD36"/>
    <mergeCell ref="B34:C34"/>
    <mergeCell ref="K34:L34"/>
    <mergeCell ref="T34:U34"/>
    <mergeCell ref="AC34:AD34"/>
    <mergeCell ref="AC35:AD35"/>
    <mergeCell ref="AL35:AM35"/>
    <mergeCell ref="AL38:AM38"/>
    <mergeCell ref="B37:C37"/>
    <mergeCell ref="K37:L37"/>
    <mergeCell ref="T37:U37"/>
    <mergeCell ref="AC37:AD37"/>
    <mergeCell ref="AL37:AM37"/>
    <mergeCell ref="AL34:AM34"/>
    <mergeCell ref="K25:K29"/>
    <mergeCell ref="AC25:AC29"/>
    <mergeCell ref="AL25:AL29"/>
    <mergeCell ref="A32:A38"/>
    <mergeCell ref="B32:C32"/>
    <mergeCell ref="K32:L32"/>
    <mergeCell ref="T32:U32"/>
    <mergeCell ref="AC32:AD32"/>
    <mergeCell ref="AL32:AM32"/>
    <mergeCell ref="A25:A29"/>
    <mergeCell ref="B25:B29"/>
    <mergeCell ref="AL36:AM36"/>
    <mergeCell ref="B35:C35"/>
    <mergeCell ref="K35:L35"/>
    <mergeCell ref="T35:U35"/>
    <mergeCell ref="A21:A24"/>
    <mergeCell ref="B21:B24"/>
    <mergeCell ref="K21:K24"/>
    <mergeCell ref="AC21:AC24"/>
    <mergeCell ref="AL21:AL24"/>
    <mergeCell ref="AL15:AL20"/>
    <mergeCell ref="AL5:AL8"/>
    <mergeCell ref="A9:A14"/>
    <mergeCell ref="B9:B14"/>
    <mergeCell ref="K9:K14"/>
    <mergeCell ref="AC9:AC14"/>
    <mergeCell ref="AL9:AL14"/>
    <mergeCell ref="A15:A20"/>
    <mergeCell ref="B15:B20"/>
    <mergeCell ref="K15:K20"/>
    <mergeCell ref="T15:T20"/>
    <mergeCell ref="AC15:AC20"/>
    <mergeCell ref="A5:A8"/>
    <mergeCell ref="B5:B8"/>
    <mergeCell ref="K5:K8"/>
    <mergeCell ref="T5:T14"/>
    <mergeCell ref="AC5:AC8"/>
    <mergeCell ref="A1:AT1"/>
    <mergeCell ref="C2:D2"/>
    <mergeCell ref="F2:L2"/>
    <mergeCell ref="B3:C3"/>
    <mergeCell ref="D3:F3"/>
    <mergeCell ref="K3:L3"/>
    <mergeCell ref="M3:O3"/>
    <mergeCell ref="T3:U3"/>
    <mergeCell ref="V3:X3"/>
    <mergeCell ref="AC3:AD3"/>
    <mergeCell ref="AE3:AG3"/>
    <mergeCell ref="AL3:AM3"/>
    <mergeCell ref="AN3:AP3"/>
    <mergeCell ref="K33:L33"/>
    <mergeCell ref="T33:U33"/>
    <mergeCell ref="AC33:AD33"/>
    <mergeCell ref="AL33:AM33"/>
    <mergeCell ref="B33:C33"/>
  </mergeCells>
  <phoneticPr fontId="22" type="noConversion"/>
  <pageMargins left="0.39370078740157483" right="0.39370078740157483" top="0" bottom="0" header="0.31496062992125984" footer="0.31496062992125984"/>
  <pageSetup paperSize="9" scale="5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view="pageBreakPreview" topLeftCell="A19" zoomScale="55" zoomScaleSheetLayoutView="55" workbookViewId="0">
      <selection activeCell="AE36" sqref="AE36"/>
    </sheetView>
  </sheetViews>
  <sheetFormatPr defaultColWidth="8.875" defaultRowHeight="18.75"/>
  <cols>
    <col min="1" max="1" width="6.625" style="307" customWidth="1"/>
    <col min="2" max="2" width="9.25" style="299" customWidth="1"/>
    <col min="3" max="3" width="10.625" style="306" customWidth="1"/>
    <col min="4" max="4" width="12" style="306" customWidth="1"/>
    <col min="5" max="5" width="10.625" style="306" customWidth="1"/>
    <col min="6" max="6" width="10.625" style="299" customWidth="1"/>
    <col min="7" max="7" width="5.5" style="76" hidden="1" customWidth="1"/>
    <col min="8" max="8" width="10.125" style="73" hidden="1" customWidth="1"/>
    <col min="9" max="10" width="6.625" style="73" hidden="1" customWidth="1"/>
    <col min="11" max="11" width="9.375" style="299" customWidth="1"/>
    <col min="12" max="12" width="10.625" style="306" customWidth="1"/>
    <col min="13" max="13" width="12" style="301" customWidth="1"/>
    <col min="14" max="14" width="10.625" style="302" customWidth="1"/>
    <col min="15" max="15" width="10.625" style="299" customWidth="1"/>
    <col min="16" max="16" width="5.5" style="76" hidden="1" customWidth="1"/>
    <col min="17" max="17" width="5.75" style="73" hidden="1" customWidth="1"/>
    <col min="18" max="19" width="6.625" style="73" hidden="1" customWidth="1"/>
    <col min="20" max="20" width="8.875" style="303" customWidth="1"/>
    <col min="21" max="21" width="10.625" style="307" customWidth="1"/>
    <col min="22" max="22" width="12" style="307" customWidth="1"/>
    <col min="23" max="24" width="10.625" style="303" customWidth="1"/>
    <col min="25" max="25" width="5.5" style="296" hidden="1" customWidth="1"/>
    <col min="26" max="26" width="5.75" style="297" hidden="1" customWidth="1"/>
    <col min="27" max="28" width="6.625" style="297" hidden="1" customWidth="1"/>
    <col min="29" max="29" width="8.75" style="303" customWidth="1"/>
    <col min="30" max="30" width="10.625" style="307" customWidth="1"/>
    <col min="31" max="31" width="12" style="307" customWidth="1"/>
    <col min="32" max="33" width="10.625" style="303" customWidth="1"/>
    <col min="34" max="34" width="5.5" style="296" hidden="1" customWidth="1"/>
    <col min="35" max="35" width="5.75" style="297" hidden="1" customWidth="1"/>
    <col min="36" max="37" width="6.625" style="297" hidden="1" customWidth="1"/>
    <col min="38" max="38" width="8.625" style="303" customWidth="1"/>
    <col min="39" max="39" width="10.625" style="307" customWidth="1"/>
    <col min="40" max="40" width="11.625" style="307" customWidth="1"/>
    <col min="41" max="42" width="10.625" style="303" customWidth="1"/>
    <col min="43" max="43" width="5.5" style="296" hidden="1" customWidth="1"/>
    <col min="44" max="44" width="5.75" style="297" hidden="1" customWidth="1"/>
    <col min="45" max="45" width="7.5" style="297" hidden="1" customWidth="1"/>
    <col min="46" max="46" width="6.625" style="297" hidden="1" customWidth="1"/>
    <col min="47" max="47" width="8.875" style="308"/>
    <col min="48" max="16384" width="8.875" style="291"/>
  </cols>
  <sheetData>
    <row r="1" spans="1:46" s="81" customFormat="1" ht="28.15" customHeight="1">
      <c r="A1" s="444" t="s">
        <v>282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80"/>
      <c r="AR1" s="80"/>
      <c r="AS1" s="80"/>
      <c r="AT1" s="80"/>
    </row>
    <row r="2" spans="1:46" s="83" customFormat="1" ht="19.5" thickBot="1">
      <c r="A2" s="82" t="s">
        <v>25</v>
      </c>
      <c r="C2" s="445">
        <v>400</v>
      </c>
      <c r="D2" s="445"/>
      <c r="F2" s="404"/>
      <c r="G2" s="404"/>
      <c r="H2" s="404"/>
      <c r="I2" s="404"/>
      <c r="J2" s="404"/>
      <c r="K2" s="404"/>
      <c r="L2" s="404"/>
      <c r="N2" s="84"/>
      <c r="P2" s="85"/>
      <c r="Q2" s="85"/>
      <c r="R2" s="85"/>
      <c r="S2" s="85"/>
      <c r="W2" s="84"/>
      <c r="Y2" s="85"/>
      <c r="Z2" s="85"/>
      <c r="AA2" s="85"/>
      <c r="AK2" s="83" t="s">
        <v>26</v>
      </c>
      <c r="AT2" s="85"/>
    </row>
    <row r="3" spans="1:46" s="90" customFormat="1" ht="31.5" customHeight="1">
      <c r="A3" s="86" t="s">
        <v>27</v>
      </c>
      <c r="B3" s="415">
        <v>44823</v>
      </c>
      <c r="C3" s="416"/>
      <c r="D3" s="417">
        <f>B3</f>
        <v>44823</v>
      </c>
      <c r="E3" s="418"/>
      <c r="F3" s="419"/>
      <c r="G3" s="87"/>
      <c r="H3" s="87"/>
      <c r="I3" s="87"/>
      <c r="J3" s="87"/>
      <c r="K3" s="415">
        <f>B3+1</f>
        <v>44824</v>
      </c>
      <c r="L3" s="416"/>
      <c r="M3" s="417">
        <f>K3</f>
        <v>44824</v>
      </c>
      <c r="N3" s="418"/>
      <c r="O3" s="419"/>
      <c r="P3" s="87"/>
      <c r="Q3" s="87"/>
      <c r="R3" s="87"/>
      <c r="S3" s="87"/>
      <c r="T3" s="415">
        <f>K3+1</f>
        <v>44825</v>
      </c>
      <c r="U3" s="416"/>
      <c r="V3" s="417">
        <f>T3</f>
        <v>44825</v>
      </c>
      <c r="W3" s="418"/>
      <c r="X3" s="419"/>
      <c r="Y3" s="87"/>
      <c r="Z3" s="87"/>
      <c r="AA3" s="87"/>
      <c r="AB3" s="87"/>
      <c r="AC3" s="415">
        <f>T3+1</f>
        <v>44826</v>
      </c>
      <c r="AD3" s="416"/>
      <c r="AE3" s="417">
        <f>AC3</f>
        <v>44826</v>
      </c>
      <c r="AF3" s="418"/>
      <c r="AG3" s="419"/>
      <c r="AH3" s="88"/>
      <c r="AI3" s="88"/>
      <c r="AJ3" s="88"/>
      <c r="AK3" s="88"/>
      <c r="AL3" s="415">
        <f>AC3+1</f>
        <v>44827</v>
      </c>
      <c r="AM3" s="416"/>
      <c r="AN3" s="417">
        <f>AL3</f>
        <v>44827</v>
      </c>
      <c r="AO3" s="418"/>
      <c r="AP3" s="419"/>
      <c r="AQ3" s="87"/>
      <c r="AR3" s="87"/>
      <c r="AS3" s="87"/>
      <c r="AT3" s="89"/>
    </row>
    <row r="4" spans="1:46" s="106" customFormat="1" ht="37.5">
      <c r="A4" s="91" t="s">
        <v>28</v>
      </c>
      <c r="B4" s="95" t="s">
        <v>29</v>
      </c>
      <c r="C4" s="96" t="s">
        <v>30</v>
      </c>
      <c r="D4" s="97" t="s">
        <v>31</v>
      </c>
      <c r="E4" s="97" t="s">
        <v>32</v>
      </c>
      <c r="F4" s="98"/>
      <c r="G4" s="92" t="s">
        <v>34</v>
      </c>
      <c r="H4" s="93" t="s">
        <v>35</v>
      </c>
      <c r="I4" s="93" t="s">
        <v>36</v>
      </c>
      <c r="J4" s="94" t="s">
        <v>37</v>
      </c>
      <c r="K4" s="95" t="s">
        <v>29</v>
      </c>
      <c r="L4" s="96" t="s">
        <v>30</v>
      </c>
      <c r="M4" s="97" t="s">
        <v>31</v>
      </c>
      <c r="N4" s="97" t="s">
        <v>32</v>
      </c>
      <c r="O4" s="98"/>
      <c r="P4" s="92" t="s">
        <v>34</v>
      </c>
      <c r="Q4" s="93" t="s">
        <v>35</v>
      </c>
      <c r="R4" s="93" t="s">
        <v>36</v>
      </c>
      <c r="S4" s="94" t="s">
        <v>37</v>
      </c>
      <c r="T4" s="95" t="s">
        <v>29</v>
      </c>
      <c r="U4" s="96" t="s">
        <v>30</v>
      </c>
      <c r="V4" s="97" t="s">
        <v>31</v>
      </c>
      <c r="W4" s="97" t="s">
        <v>32</v>
      </c>
      <c r="X4" s="98"/>
      <c r="Y4" s="99" t="s">
        <v>34</v>
      </c>
      <c r="Z4" s="100" t="s">
        <v>35</v>
      </c>
      <c r="AA4" s="100" t="s">
        <v>36</v>
      </c>
      <c r="AB4" s="101" t="s">
        <v>37</v>
      </c>
      <c r="AC4" s="95" t="s">
        <v>29</v>
      </c>
      <c r="AD4" s="96" t="s">
        <v>30</v>
      </c>
      <c r="AE4" s="97" t="s">
        <v>31</v>
      </c>
      <c r="AF4" s="97" t="s">
        <v>32</v>
      </c>
      <c r="AG4" s="98"/>
      <c r="AH4" s="104"/>
      <c r="AI4" s="104"/>
      <c r="AJ4" s="104"/>
      <c r="AK4" s="104"/>
      <c r="AL4" s="95" t="s">
        <v>29</v>
      </c>
      <c r="AM4" s="96" t="s">
        <v>30</v>
      </c>
      <c r="AN4" s="97" t="s">
        <v>31</v>
      </c>
      <c r="AO4" s="97" t="s">
        <v>32</v>
      </c>
      <c r="AP4" s="98"/>
      <c r="AQ4" s="99" t="s">
        <v>34</v>
      </c>
      <c r="AR4" s="100" t="s">
        <v>35</v>
      </c>
      <c r="AS4" s="100" t="s">
        <v>36</v>
      </c>
      <c r="AT4" s="105" t="s">
        <v>37</v>
      </c>
    </row>
    <row r="5" spans="1:46" s="118" customFormat="1" ht="30" customHeight="1">
      <c r="A5" s="426" t="s">
        <v>0</v>
      </c>
      <c r="B5" s="450" t="str">
        <f>萬新月菜單!C16</f>
        <v>白米飯</v>
      </c>
      <c r="C5" s="96" t="s">
        <v>61</v>
      </c>
      <c r="D5" s="96">
        <v>110</v>
      </c>
      <c r="E5" s="129">
        <f t="shared" ref="E5" si="0">D5*400/1000</f>
        <v>44</v>
      </c>
      <c r="F5" s="98"/>
      <c r="G5" s="107"/>
      <c r="H5" s="108"/>
      <c r="I5" s="108"/>
      <c r="J5" s="109"/>
      <c r="K5" s="421" t="str">
        <f>萬新月菜單!C17</f>
        <v>麥片米飯</v>
      </c>
      <c r="L5" s="96" t="s">
        <v>82</v>
      </c>
      <c r="M5" s="96">
        <v>95</v>
      </c>
      <c r="N5" s="129">
        <f t="shared" ref="N5:N6" si="1">M5*400/1000</f>
        <v>38</v>
      </c>
      <c r="O5" s="98"/>
      <c r="P5" s="107"/>
      <c r="Q5" s="108"/>
      <c r="R5" s="108"/>
      <c r="S5" s="109"/>
      <c r="T5" s="421" t="str">
        <f>萬新月菜單!C18</f>
        <v>紅燒豬肉燴飯</v>
      </c>
      <c r="U5" s="96" t="s">
        <v>224</v>
      </c>
      <c r="V5" s="96">
        <v>110</v>
      </c>
      <c r="W5" s="129">
        <f t="shared" ref="W5:W10" si="2">V5*400/1000</f>
        <v>44</v>
      </c>
      <c r="X5" s="98"/>
      <c r="Y5" s="107"/>
      <c r="Z5" s="108"/>
      <c r="AA5" s="108"/>
      <c r="AB5" s="109"/>
      <c r="AC5" s="421" t="str">
        <f>萬新月菜單!C19</f>
        <v>芝麻米飯</v>
      </c>
      <c r="AD5" s="96" t="s">
        <v>224</v>
      </c>
      <c r="AE5" s="96">
        <v>110</v>
      </c>
      <c r="AF5" s="129">
        <f t="shared" ref="AF5" si="3">AE5*400/1000</f>
        <v>44</v>
      </c>
      <c r="AG5" s="98"/>
      <c r="AH5" s="115"/>
      <c r="AI5" s="116"/>
      <c r="AJ5" s="116"/>
      <c r="AK5" s="116"/>
      <c r="AL5" s="421" t="str">
        <f>萬新月菜單!C20</f>
        <v>燕麥米飯</v>
      </c>
      <c r="AM5" s="96" t="s">
        <v>60</v>
      </c>
      <c r="AN5" s="96">
        <v>95</v>
      </c>
      <c r="AO5" s="129">
        <f t="shared" ref="AO5:AO6" si="4">AN5*400/1000</f>
        <v>38</v>
      </c>
      <c r="AP5" s="98"/>
      <c r="AQ5" s="107">
        <v>0.66818181818181821</v>
      </c>
      <c r="AR5" s="108"/>
      <c r="AS5" s="108"/>
      <c r="AT5" s="117"/>
    </row>
    <row r="6" spans="1:46" s="118" customFormat="1" ht="30" customHeight="1">
      <c r="A6" s="427"/>
      <c r="B6" s="451"/>
      <c r="C6" s="96"/>
      <c r="D6" s="96"/>
      <c r="E6" s="129"/>
      <c r="F6" s="98"/>
      <c r="G6" s="107"/>
      <c r="H6" s="119"/>
      <c r="I6" s="120"/>
      <c r="J6" s="121"/>
      <c r="K6" s="422"/>
      <c r="L6" s="96" t="s">
        <v>108</v>
      </c>
      <c r="M6" s="96">
        <v>15</v>
      </c>
      <c r="N6" s="129">
        <f t="shared" si="1"/>
        <v>6</v>
      </c>
      <c r="O6" s="98"/>
      <c r="P6" s="107"/>
      <c r="Q6" s="119"/>
      <c r="R6" s="120"/>
      <c r="S6" s="121"/>
      <c r="T6" s="422"/>
      <c r="U6" s="96" t="s">
        <v>143</v>
      </c>
      <c r="V6" s="96">
        <v>63</v>
      </c>
      <c r="W6" s="129">
        <f t="shared" si="2"/>
        <v>25.2</v>
      </c>
      <c r="X6" s="98"/>
      <c r="Y6" s="107"/>
      <c r="Z6" s="119"/>
      <c r="AA6" s="122"/>
      <c r="AB6" s="123"/>
      <c r="AC6" s="422"/>
      <c r="AD6" s="96" t="s">
        <v>228</v>
      </c>
      <c r="AE6" s="96">
        <v>1</v>
      </c>
      <c r="AF6" s="129">
        <f>AE6*1025/1000</f>
        <v>1.0249999999999999</v>
      </c>
      <c r="AG6" s="98"/>
      <c r="AH6" s="115"/>
      <c r="AI6" s="115"/>
      <c r="AJ6" s="124"/>
      <c r="AK6" s="125"/>
      <c r="AL6" s="422"/>
      <c r="AM6" s="96" t="s">
        <v>95</v>
      </c>
      <c r="AN6" s="96">
        <v>15</v>
      </c>
      <c r="AO6" s="129">
        <f t="shared" si="4"/>
        <v>6</v>
      </c>
      <c r="AP6" s="98"/>
      <c r="AQ6" s="107">
        <v>4.1045454545454545</v>
      </c>
      <c r="AR6" s="119"/>
      <c r="AS6" s="122"/>
      <c r="AT6" s="126"/>
    </row>
    <row r="7" spans="1:46" s="118" customFormat="1" ht="30" customHeight="1">
      <c r="A7" s="427"/>
      <c r="B7" s="451"/>
      <c r="C7" s="96"/>
      <c r="D7" s="96"/>
      <c r="E7" s="129"/>
      <c r="F7" s="98"/>
      <c r="G7" s="127"/>
      <c r="H7" s="108"/>
      <c r="I7" s="108"/>
      <c r="J7" s="109"/>
      <c r="K7" s="422"/>
      <c r="L7" s="96"/>
      <c r="M7" s="96"/>
      <c r="N7" s="129"/>
      <c r="O7" s="98"/>
      <c r="P7" s="127"/>
      <c r="Q7" s="108"/>
      <c r="R7" s="120"/>
      <c r="S7" s="109"/>
      <c r="T7" s="422"/>
      <c r="U7" s="96" t="s">
        <v>165</v>
      </c>
      <c r="V7" s="96">
        <v>16</v>
      </c>
      <c r="W7" s="129">
        <f t="shared" si="2"/>
        <v>6.4</v>
      </c>
      <c r="X7" s="98"/>
      <c r="Y7" s="107"/>
      <c r="Z7" s="108"/>
      <c r="AA7" s="108"/>
      <c r="AB7" s="109"/>
      <c r="AC7" s="422"/>
      <c r="AD7" s="96"/>
      <c r="AE7" s="96"/>
      <c r="AF7" s="129"/>
      <c r="AG7" s="98"/>
      <c r="AH7" s="130"/>
      <c r="AI7" s="115"/>
      <c r="AJ7" s="124"/>
      <c r="AK7" s="116"/>
      <c r="AL7" s="422"/>
      <c r="AM7" s="96"/>
      <c r="AN7" s="96"/>
      <c r="AO7" s="129"/>
      <c r="AP7" s="98"/>
      <c r="AQ7" s="127"/>
      <c r="AR7" s="108"/>
      <c r="AS7" s="108"/>
      <c r="AT7" s="117"/>
    </row>
    <row r="8" spans="1:46" s="118" customFormat="1" ht="30" customHeight="1">
      <c r="A8" s="428"/>
      <c r="B8" s="452"/>
      <c r="C8" s="96"/>
      <c r="D8" s="96"/>
      <c r="E8" s="129"/>
      <c r="F8" s="98"/>
      <c r="G8" s="131"/>
      <c r="H8" s="119"/>
      <c r="I8" s="120"/>
      <c r="J8" s="121"/>
      <c r="K8" s="423"/>
      <c r="L8" s="96"/>
      <c r="M8" s="96"/>
      <c r="N8" s="129"/>
      <c r="O8" s="98"/>
      <c r="P8" s="131"/>
      <c r="Q8" s="132"/>
      <c r="R8" s="120"/>
      <c r="S8" s="121"/>
      <c r="T8" s="422"/>
      <c r="U8" s="309" t="s">
        <v>225</v>
      </c>
      <c r="V8" s="96">
        <v>14</v>
      </c>
      <c r="W8" s="129">
        <f t="shared" si="2"/>
        <v>5.6</v>
      </c>
      <c r="X8" s="134"/>
      <c r="Y8" s="377"/>
      <c r="Z8" s="309"/>
      <c r="AA8" s="120"/>
      <c r="AB8" s="136"/>
      <c r="AC8" s="423"/>
      <c r="AD8" s="309"/>
      <c r="AE8" s="96"/>
      <c r="AF8" s="129"/>
      <c r="AG8" s="134"/>
      <c r="AH8" s="130"/>
      <c r="AI8" s="115"/>
      <c r="AJ8" s="124"/>
      <c r="AK8" s="137"/>
      <c r="AL8" s="423"/>
      <c r="AM8" s="96"/>
      <c r="AN8" s="96"/>
      <c r="AO8" s="129"/>
      <c r="AP8" s="98"/>
      <c r="AQ8" s="138"/>
      <c r="AR8" s="139"/>
      <c r="AS8" s="140"/>
      <c r="AT8" s="141"/>
    </row>
    <row r="9" spans="1:46" s="118" customFormat="1" ht="30" customHeight="1">
      <c r="A9" s="434" t="s">
        <v>4</v>
      </c>
      <c r="B9" s="407" t="str">
        <f>萬新月菜單!D16</f>
        <v>泰式打拋豬肉</v>
      </c>
      <c r="C9" s="96" t="s">
        <v>209</v>
      </c>
      <c r="D9" s="96">
        <v>60</v>
      </c>
      <c r="E9" s="129">
        <f t="shared" ref="E9:E10" si="5">D9*400/1000</f>
        <v>24</v>
      </c>
      <c r="F9" s="98"/>
      <c r="G9" s="107"/>
      <c r="H9" s="119"/>
      <c r="I9" s="120"/>
      <c r="J9" s="121"/>
      <c r="K9" s="407" t="str">
        <f>萬新月菜單!D17</f>
        <v>照燒雞丁</v>
      </c>
      <c r="L9" s="96" t="s">
        <v>164</v>
      </c>
      <c r="M9" s="96">
        <v>96</v>
      </c>
      <c r="N9" s="129">
        <f t="shared" ref="N9" si="6">M9*400/1000</f>
        <v>38.4</v>
      </c>
      <c r="O9" s="98"/>
      <c r="P9" s="107"/>
      <c r="Q9" s="119"/>
      <c r="R9" s="120"/>
      <c r="S9" s="121"/>
      <c r="T9" s="422"/>
      <c r="U9" s="96" t="s">
        <v>145</v>
      </c>
      <c r="V9" s="96">
        <v>28</v>
      </c>
      <c r="W9" s="129">
        <f t="shared" si="2"/>
        <v>11.2</v>
      </c>
      <c r="X9" s="98"/>
      <c r="Y9" s="107"/>
      <c r="Z9" s="119"/>
      <c r="AA9" s="120"/>
      <c r="AB9" s="123"/>
      <c r="AC9" s="421" t="str">
        <f>萬新月菜單!D19</f>
        <v>京醬肉片</v>
      </c>
      <c r="AD9" s="96" t="s">
        <v>184</v>
      </c>
      <c r="AE9" s="96">
        <v>75</v>
      </c>
      <c r="AF9" s="129">
        <f t="shared" ref="AF9:AF10" si="7">AE9*400/1000</f>
        <v>30</v>
      </c>
      <c r="AG9" s="98"/>
      <c r="AH9" s="115"/>
      <c r="AI9" s="115"/>
      <c r="AJ9" s="124"/>
      <c r="AK9" s="124"/>
      <c r="AL9" s="421" t="str">
        <f>萬新月菜單!D20</f>
        <v>義式蕃茄雞肉</v>
      </c>
      <c r="AM9" s="96" t="s">
        <v>164</v>
      </c>
      <c r="AN9" s="96">
        <v>70</v>
      </c>
      <c r="AO9" s="129">
        <f t="shared" ref="AO9:AO11" si="8">AN9*400/1000</f>
        <v>28</v>
      </c>
      <c r="AP9" s="98"/>
      <c r="AQ9" s="107"/>
      <c r="AR9" s="119">
        <v>2.290909090909091</v>
      </c>
      <c r="AS9" s="120"/>
      <c r="AT9" s="142"/>
    </row>
    <row r="10" spans="1:46" s="118" customFormat="1" ht="30" customHeight="1">
      <c r="A10" s="435"/>
      <c r="B10" s="408"/>
      <c r="C10" s="96" t="s">
        <v>165</v>
      </c>
      <c r="D10" s="96">
        <v>43</v>
      </c>
      <c r="E10" s="129">
        <f t="shared" si="5"/>
        <v>17.2</v>
      </c>
      <c r="F10" s="98"/>
      <c r="G10" s="131"/>
      <c r="H10" s="119"/>
      <c r="I10" s="120"/>
      <c r="J10" s="121"/>
      <c r="K10" s="408"/>
      <c r="L10" s="96"/>
      <c r="M10" s="96"/>
      <c r="N10" s="129"/>
      <c r="O10" s="98"/>
      <c r="P10" s="107"/>
      <c r="Q10" s="132"/>
      <c r="R10" s="120"/>
      <c r="S10" s="121"/>
      <c r="T10" s="422"/>
      <c r="U10" s="96" t="s">
        <v>144</v>
      </c>
      <c r="V10" s="96">
        <v>26</v>
      </c>
      <c r="W10" s="129">
        <f t="shared" si="2"/>
        <v>10.4</v>
      </c>
      <c r="X10" s="98"/>
      <c r="Y10" s="131"/>
      <c r="Z10" s="119"/>
      <c r="AA10" s="120"/>
      <c r="AB10" s="121"/>
      <c r="AC10" s="422"/>
      <c r="AD10" s="96" t="s">
        <v>139</v>
      </c>
      <c r="AE10" s="96">
        <v>40</v>
      </c>
      <c r="AF10" s="129">
        <f t="shared" si="7"/>
        <v>16</v>
      </c>
      <c r="AG10" s="98"/>
      <c r="AH10" s="130"/>
      <c r="AI10" s="115"/>
      <c r="AJ10" s="124"/>
      <c r="AK10" s="124"/>
      <c r="AL10" s="422"/>
      <c r="AM10" s="96" t="s">
        <v>165</v>
      </c>
      <c r="AN10" s="96">
        <v>50</v>
      </c>
      <c r="AO10" s="129">
        <f t="shared" si="8"/>
        <v>20</v>
      </c>
      <c r="AP10" s="98"/>
      <c r="AQ10" s="131"/>
      <c r="AR10" s="119"/>
      <c r="AS10" s="120"/>
      <c r="AT10" s="126">
        <v>0.98181818181818181</v>
      </c>
    </row>
    <row r="11" spans="1:46" s="118" customFormat="1" ht="30" customHeight="1">
      <c r="A11" s="435"/>
      <c r="B11" s="408"/>
      <c r="C11" s="96" t="s">
        <v>210</v>
      </c>
      <c r="D11" s="96">
        <v>1</v>
      </c>
      <c r="E11" s="96">
        <v>1</v>
      </c>
      <c r="F11" s="98"/>
      <c r="G11" s="107"/>
      <c r="H11" s="119"/>
      <c r="I11" s="120"/>
      <c r="J11" s="121"/>
      <c r="K11" s="408"/>
      <c r="L11" s="96"/>
      <c r="M11" s="96"/>
      <c r="N11" s="129"/>
      <c r="O11" s="98"/>
      <c r="P11" s="107"/>
      <c r="Q11" s="119"/>
      <c r="R11" s="120"/>
      <c r="S11" s="121"/>
      <c r="T11" s="422"/>
      <c r="U11" s="96"/>
      <c r="V11" s="96"/>
      <c r="W11" s="129"/>
      <c r="X11" s="98"/>
      <c r="Y11" s="143"/>
      <c r="Z11" s="119"/>
      <c r="AA11" s="122"/>
      <c r="AB11" s="123"/>
      <c r="AC11" s="422"/>
      <c r="AD11" s="96"/>
      <c r="AE11" s="96"/>
      <c r="AF11" s="129"/>
      <c r="AG11" s="98"/>
      <c r="AH11" s="144"/>
      <c r="AI11" s="115"/>
      <c r="AJ11" s="125"/>
      <c r="AK11" s="125"/>
      <c r="AL11" s="422"/>
      <c r="AM11" s="96" t="s">
        <v>166</v>
      </c>
      <c r="AN11" s="96">
        <v>6</v>
      </c>
      <c r="AO11" s="129">
        <f t="shared" si="8"/>
        <v>2.4</v>
      </c>
      <c r="AP11" s="98"/>
      <c r="AQ11" s="107">
        <v>0.27272727272727271</v>
      </c>
      <c r="AR11" s="119"/>
      <c r="AS11" s="122"/>
      <c r="AT11" s="126"/>
    </row>
    <row r="12" spans="1:46" s="118" customFormat="1" ht="30" customHeight="1">
      <c r="A12" s="435"/>
      <c r="B12" s="408"/>
      <c r="C12" s="96"/>
      <c r="D12" s="96"/>
      <c r="E12" s="129"/>
      <c r="F12" s="98"/>
      <c r="G12" s="107"/>
      <c r="H12" s="119"/>
      <c r="I12" s="120"/>
      <c r="J12" s="121"/>
      <c r="K12" s="408"/>
      <c r="L12" s="96"/>
      <c r="M12" s="96"/>
      <c r="N12" s="129"/>
      <c r="O12" s="98"/>
      <c r="P12" s="107"/>
      <c r="Q12" s="119"/>
      <c r="R12" s="120"/>
      <c r="S12" s="121"/>
      <c r="T12" s="422"/>
      <c r="U12" s="96"/>
      <c r="V12" s="96"/>
      <c r="W12" s="96"/>
      <c r="X12" s="98"/>
      <c r="Y12" s="138"/>
      <c r="Z12" s="139"/>
      <c r="AA12" s="120"/>
      <c r="AB12" s="123"/>
      <c r="AC12" s="422"/>
      <c r="AD12" s="96"/>
      <c r="AE12" s="96"/>
      <c r="AF12" s="96"/>
      <c r="AG12" s="98"/>
      <c r="AH12" s="115"/>
      <c r="AI12" s="115"/>
      <c r="AJ12" s="125"/>
      <c r="AK12" s="125"/>
      <c r="AL12" s="422"/>
      <c r="AM12" s="96"/>
      <c r="AN12" s="96"/>
      <c r="AO12" s="129"/>
      <c r="AP12" s="98"/>
      <c r="AQ12" s="107"/>
      <c r="AR12" s="119"/>
      <c r="AS12" s="122"/>
      <c r="AT12" s="126"/>
    </row>
    <row r="13" spans="1:46" s="118" customFormat="1" ht="30" customHeight="1">
      <c r="A13" s="435"/>
      <c r="B13" s="408"/>
      <c r="C13" s="96"/>
      <c r="D13" s="96"/>
      <c r="E13" s="309"/>
      <c r="F13" s="98"/>
      <c r="G13" s="107"/>
      <c r="H13" s="119"/>
      <c r="I13" s="120"/>
      <c r="J13" s="146"/>
      <c r="K13" s="408"/>
      <c r="L13" s="96"/>
      <c r="M13" s="96"/>
      <c r="N13" s="129"/>
      <c r="O13" s="98"/>
      <c r="P13" s="107"/>
      <c r="Q13" s="119"/>
      <c r="R13" s="120"/>
      <c r="S13" s="146"/>
      <c r="T13" s="422"/>
      <c r="U13" s="96"/>
      <c r="V13" s="96"/>
      <c r="W13" s="129"/>
      <c r="X13" s="98"/>
      <c r="Y13" s="107"/>
      <c r="Z13" s="139"/>
      <c r="AA13" s="139"/>
      <c r="AB13" s="147"/>
      <c r="AC13" s="422"/>
      <c r="AD13" s="96"/>
      <c r="AE13" s="96"/>
      <c r="AF13" s="129"/>
      <c r="AG13" s="98"/>
      <c r="AH13" s="130"/>
      <c r="AI13" s="115"/>
      <c r="AJ13" s="124"/>
      <c r="AK13" s="148"/>
      <c r="AL13" s="422"/>
      <c r="AM13" s="309"/>
      <c r="AN13" s="96"/>
      <c r="AO13" s="129"/>
      <c r="AP13" s="98"/>
      <c r="AQ13" s="107"/>
      <c r="AR13" s="119"/>
      <c r="AS13" s="122">
        <v>0.45818181818181819</v>
      </c>
      <c r="AT13" s="149"/>
    </row>
    <row r="14" spans="1:46" s="118" customFormat="1" ht="30" customHeight="1">
      <c r="A14" s="439"/>
      <c r="B14" s="413"/>
      <c r="C14" s="96"/>
      <c r="D14" s="96"/>
      <c r="E14" s="129"/>
      <c r="F14" s="98"/>
      <c r="G14" s="107"/>
      <c r="H14" s="119"/>
      <c r="I14" s="120"/>
      <c r="J14" s="121"/>
      <c r="K14" s="413"/>
      <c r="L14" s="96"/>
      <c r="M14" s="96"/>
      <c r="N14" s="129"/>
      <c r="O14" s="98"/>
      <c r="P14" s="107"/>
      <c r="Q14" s="119"/>
      <c r="R14" s="119"/>
      <c r="S14" s="146"/>
      <c r="T14" s="423"/>
      <c r="U14" s="96"/>
      <c r="V14" s="96"/>
      <c r="W14" s="129"/>
      <c r="X14" s="98"/>
      <c r="Y14" s="150"/>
      <c r="Z14" s="139"/>
      <c r="AA14" s="139"/>
      <c r="AB14" s="147"/>
      <c r="AC14" s="423"/>
      <c r="AD14" s="96"/>
      <c r="AE14" s="96"/>
      <c r="AF14" s="129"/>
      <c r="AG14" s="98"/>
      <c r="AH14" s="148"/>
      <c r="AI14" s="148"/>
      <c r="AJ14" s="148"/>
      <c r="AK14" s="148"/>
      <c r="AL14" s="423"/>
      <c r="AM14" s="96"/>
      <c r="AN14" s="96"/>
      <c r="AO14" s="129"/>
      <c r="AP14" s="98"/>
      <c r="AQ14" s="150"/>
      <c r="AR14" s="139"/>
      <c r="AS14" s="139"/>
      <c r="AT14" s="149"/>
    </row>
    <row r="15" spans="1:46" s="118" customFormat="1" ht="30" customHeight="1">
      <c r="A15" s="457" t="s">
        <v>15</v>
      </c>
      <c r="B15" s="407" t="str">
        <f>萬新月菜單!E16</f>
        <v>白 菜 滷</v>
      </c>
      <c r="C15" s="378" t="s">
        <v>211</v>
      </c>
      <c r="D15" s="96">
        <v>60</v>
      </c>
      <c r="E15" s="129">
        <f t="shared" ref="E15:E20" si="9">D15*400/1000</f>
        <v>24</v>
      </c>
      <c r="F15" s="98"/>
      <c r="G15" s="107"/>
      <c r="H15" s="119"/>
      <c r="I15" s="119"/>
      <c r="J15" s="146"/>
      <c r="K15" s="407" t="str">
        <f>萬新月菜單!E17</f>
        <v>木 須 肉</v>
      </c>
      <c r="L15" s="96" t="s">
        <v>173</v>
      </c>
      <c r="M15" s="96">
        <v>20</v>
      </c>
      <c r="N15" s="129">
        <f t="shared" ref="N15:N18" si="10">M15*400/1000</f>
        <v>8</v>
      </c>
      <c r="O15" s="98"/>
      <c r="P15" s="107"/>
      <c r="Q15" s="119"/>
      <c r="R15" s="119"/>
      <c r="S15" s="146"/>
      <c r="T15" s="407" t="str">
        <f>萬新月菜單!E18</f>
        <v>魷魚排×1</v>
      </c>
      <c r="U15" s="96" t="s">
        <v>226</v>
      </c>
      <c r="V15" s="96">
        <v>60</v>
      </c>
      <c r="W15" s="129">
        <f t="shared" ref="W15" si="11">V15*400/1000</f>
        <v>24</v>
      </c>
      <c r="X15" s="98"/>
      <c r="Y15" s="150"/>
      <c r="Z15" s="139"/>
      <c r="AA15" s="139"/>
      <c r="AB15" s="147"/>
      <c r="AC15" s="407" t="str">
        <f>萬新月菜單!E19</f>
        <v>柴魚蒸蛋</v>
      </c>
      <c r="AD15" s="96" t="s">
        <v>130</v>
      </c>
      <c r="AE15" s="96">
        <v>48</v>
      </c>
      <c r="AF15" s="129">
        <f t="shared" ref="AF15" si="12">AE15*400/1000</f>
        <v>19.2</v>
      </c>
      <c r="AG15" s="98"/>
      <c r="AH15" s="115"/>
      <c r="AI15" s="115"/>
      <c r="AJ15" s="125"/>
      <c r="AK15" s="137"/>
      <c r="AL15" s="407" t="str">
        <f>萬新月菜單!E20</f>
        <v>鮮菇炒油腐</v>
      </c>
      <c r="AM15" s="96" t="s">
        <v>162</v>
      </c>
      <c r="AN15" s="96">
        <v>58</v>
      </c>
      <c r="AO15" s="129">
        <f t="shared" ref="AO15:AO17" si="13">AN15*400/1000</f>
        <v>23.2</v>
      </c>
      <c r="AP15" s="98"/>
      <c r="AQ15" s="107">
        <v>0.50566844919786103</v>
      </c>
      <c r="AR15" s="119"/>
      <c r="AS15" s="139"/>
      <c r="AT15" s="149"/>
    </row>
    <row r="16" spans="1:46" s="118" customFormat="1" ht="30" customHeight="1">
      <c r="A16" s="458"/>
      <c r="B16" s="408"/>
      <c r="C16" s="96" t="s">
        <v>212</v>
      </c>
      <c r="D16" s="96">
        <v>17</v>
      </c>
      <c r="E16" s="129">
        <f t="shared" si="9"/>
        <v>6.8</v>
      </c>
      <c r="F16" s="98"/>
      <c r="G16" s="107"/>
      <c r="H16" s="119"/>
      <c r="I16" s="120"/>
      <c r="J16" s="121"/>
      <c r="K16" s="408"/>
      <c r="L16" s="96" t="s">
        <v>130</v>
      </c>
      <c r="M16" s="96">
        <v>33</v>
      </c>
      <c r="N16" s="129">
        <f t="shared" si="10"/>
        <v>13.2</v>
      </c>
      <c r="O16" s="98"/>
      <c r="P16" s="107"/>
      <c r="Q16" s="132"/>
      <c r="R16" s="120"/>
      <c r="S16" s="121"/>
      <c r="T16" s="408"/>
      <c r="U16" s="96"/>
      <c r="V16" s="96"/>
      <c r="W16" s="129"/>
      <c r="X16" s="98"/>
      <c r="Y16" s="150"/>
      <c r="Z16" s="152"/>
      <c r="AA16" s="140"/>
      <c r="AB16" s="136"/>
      <c r="AC16" s="408"/>
      <c r="AD16" s="96" t="s">
        <v>234</v>
      </c>
      <c r="AE16" s="96">
        <v>0.5</v>
      </c>
      <c r="AF16" s="96">
        <v>0.5</v>
      </c>
      <c r="AG16" s="98"/>
      <c r="AH16" s="153"/>
      <c r="AI16" s="153"/>
      <c r="AJ16" s="154"/>
      <c r="AK16" s="125"/>
      <c r="AL16" s="408"/>
      <c r="AM16" s="309" t="s">
        <v>163</v>
      </c>
      <c r="AN16" s="96">
        <v>10</v>
      </c>
      <c r="AO16" s="129">
        <f t="shared" si="13"/>
        <v>4</v>
      </c>
      <c r="AP16" s="98"/>
      <c r="AQ16" s="107"/>
      <c r="AR16" s="119">
        <v>0.41038961038961036</v>
      </c>
      <c r="AS16" s="155"/>
      <c r="AT16" s="141"/>
    </row>
    <row r="17" spans="1:46" s="118" customFormat="1" ht="30" customHeight="1">
      <c r="A17" s="458"/>
      <c r="B17" s="408"/>
      <c r="C17" s="96" t="s">
        <v>151</v>
      </c>
      <c r="D17" s="96">
        <v>1</v>
      </c>
      <c r="E17" s="96">
        <v>1</v>
      </c>
      <c r="F17" s="98"/>
      <c r="G17" s="107"/>
      <c r="H17" s="119"/>
      <c r="I17" s="120"/>
      <c r="J17" s="121"/>
      <c r="K17" s="408"/>
      <c r="L17" s="96" t="s">
        <v>222</v>
      </c>
      <c r="M17" s="96">
        <v>19</v>
      </c>
      <c r="N17" s="129">
        <f t="shared" si="10"/>
        <v>7.6</v>
      </c>
      <c r="O17" s="98"/>
      <c r="P17" s="107"/>
      <c r="Q17" s="120"/>
      <c r="R17" s="120"/>
      <c r="S17" s="121"/>
      <c r="T17" s="408"/>
      <c r="U17" s="96"/>
      <c r="V17" s="96"/>
      <c r="W17" s="129"/>
      <c r="X17" s="98"/>
      <c r="Y17" s="156"/>
      <c r="Z17" s="152"/>
      <c r="AA17" s="155"/>
      <c r="AB17" s="123"/>
      <c r="AC17" s="408"/>
      <c r="AD17" s="96"/>
      <c r="AE17" s="96"/>
      <c r="AF17" s="129"/>
      <c r="AG17" s="98"/>
      <c r="AH17" s="148"/>
      <c r="AI17" s="137"/>
      <c r="AJ17" s="124"/>
      <c r="AK17" s="137"/>
      <c r="AL17" s="408"/>
      <c r="AM17" s="309" t="s">
        <v>145</v>
      </c>
      <c r="AN17" s="96">
        <v>10</v>
      </c>
      <c r="AO17" s="129">
        <f t="shared" si="13"/>
        <v>4</v>
      </c>
      <c r="AP17" s="98"/>
      <c r="AQ17" s="156"/>
      <c r="AR17" s="152"/>
      <c r="AS17" s="155">
        <v>0.17181818181818184</v>
      </c>
      <c r="AT17" s="157"/>
    </row>
    <row r="18" spans="1:46" s="118" customFormat="1" ht="30" customHeight="1">
      <c r="A18" s="458"/>
      <c r="B18" s="408"/>
      <c r="C18" s="96" t="s">
        <v>145</v>
      </c>
      <c r="D18" s="96">
        <v>4</v>
      </c>
      <c r="E18" s="129">
        <f t="shared" si="9"/>
        <v>1.6</v>
      </c>
      <c r="F18" s="98"/>
      <c r="G18" s="107"/>
      <c r="H18" s="119"/>
      <c r="I18" s="120"/>
      <c r="J18" s="121"/>
      <c r="K18" s="408"/>
      <c r="L18" s="96" t="s">
        <v>145</v>
      </c>
      <c r="M18" s="96">
        <v>5</v>
      </c>
      <c r="N18" s="129">
        <f t="shared" si="10"/>
        <v>2</v>
      </c>
      <c r="O18" s="98"/>
      <c r="P18" s="107"/>
      <c r="Q18" s="120"/>
      <c r="R18" s="120"/>
      <c r="S18" s="121"/>
      <c r="T18" s="408"/>
      <c r="U18" s="96"/>
      <c r="V18" s="96"/>
      <c r="W18" s="129"/>
      <c r="X18" s="98"/>
      <c r="Y18" s="150"/>
      <c r="Z18" s="140"/>
      <c r="AA18" s="140"/>
      <c r="AB18" s="123"/>
      <c r="AC18" s="408"/>
      <c r="AD18" s="96"/>
      <c r="AE18" s="96"/>
      <c r="AF18" s="129"/>
      <c r="AG18" s="98"/>
      <c r="AH18" s="158"/>
      <c r="AI18" s="148"/>
      <c r="AJ18" s="124"/>
      <c r="AK18" s="137"/>
      <c r="AL18" s="408"/>
      <c r="AM18" s="309"/>
      <c r="AN18" s="96"/>
      <c r="AO18" s="129"/>
      <c r="AP18" s="98"/>
      <c r="AQ18" s="107"/>
      <c r="AR18" s="140"/>
      <c r="AS18" s="140"/>
      <c r="AT18" s="126">
        <v>0.65454545454545454</v>
      </c>
    </row>
    <row r="19" spans="1:46" s="118" customFormat="1" ht="30" customHeight="1">
      <c r="A19" s="458"/>
      <c r="B19" s="408"/>
      <c r="C19" s="310"/>
      <c r="D19" s="310"/>
      <c r="E19" s="185"/>
      <c r="F19" s="177"/>
      <c r="G19" s="178"/>
      <c r="H19" s="182"/>
      <c r="I19" s="183"/>
      <c r="J19" s="181"/>
      <c r="K19" s="408"/>
      <c r="L19" s="310" t="s">
        <v>223</v>
      </c>
      <c r="M19" s="310">
        <v>1</v>
      </c>
      <c r="N19" s="185">
        <f t="shared" ref="N19" si="14">M19*1025/1000</f>
        <v>1.0249999999999999</v>
      </c>
      <c r="O19" s="177"/>
      <c r="P19" s="178"/>
      <c r="Q19" s="182"/>
      <c r="R19" s="183"/>
      <c r="S19" s="181"/>
      <c r="T19" s="408"/>
      <c r="U19" s="310"/>
      <c r="V19" s="310"/>
      <c r="W19" s="185"/>
      <c r="X19" s="177"/>
      <c r="Y19" s="388"/>
      <c r="Z19" s="187"/>
      <c r="AA19" s="188"/>
      <c r="AB19" s="189"/>
      <c r="AC19" s="408"/>
      <c r="AD19" s="310"/>
      <c r="AE19" s="310"/>
      <c r="AF19" s="185"/>
      <c r="AG19" s="177"/>
      <c r="AH19" s="160"/>
      <c r="AI19" s="115"/>
      <c r="AJ19" s="125"/>
      <c r="AK19" s="137"/>
      <c r="AL19" s="408"/>
      <c r="AM19" s="389"/>
      <c r="AN19" s="310"/>
      <c r="AO19" s="310"/>
      <c r="AP19" s="177"/>
      <c r="AQ19" s="156"/>
      <c r="AR19" s="152"/>
      <c r="AS19" s="161"/>
      <c r="AT19" s="141"/>
    </row>
    <row r="20" spans="1:46" s="118" customFormat="1" ht="30" customHeight="1">
      <c r="A20" s="457" t="s">
        <v>39</v>
      </c>
      <c r="B20" s="436" t="str">
        <f>萬新月菜單!F16</f>
        <v>炒 油 菜</v>
      </c>
      <c r="C20" s="96" t="s">
        <v>85</v>
      </c>
      <c r="D20" s="96">
        <v>85</v>
      </c>
      <c r="E20" s="129">
        <f t="shared" si="9"/>
        <v>34</v>
      </c>
      <c r="F20" s="98"/>
      <c r="G20" s="127"/>
      <c r="H20" s="120"/>
      <c r="I20" s="120"/>
      <c r="J20" s="121"/>
      <c r="K20" s="407" t="str">
        <f>萬新月菜單!F17</f>
        <v>炒青花菜</v>
      </c>
      <c r="L20" s="97" t="s">
        <v>63</v>
      </c>
      <c r="M20" s="96">
        <v>95</v>
      </c>
      <c r="N20" s="129">
        <f t="shared" ref="N20" si="15">M20*400/1000</f>
        <v>38</v>
      </c>
      <c r="O20" s="98"/>
      <c r="P20" s="127"/>
      <c r="Q20" s="120"/>
      <c r="R20" s="120"/>
      <c r="S20" s="121"/>
      <c r="T20" s="407" t="str">
        <f>萬新月菜單!F18</f>
        <v>炒高麗菜</v>
      </c>
      <c r="U20" s="96" t="s">
        <v>91</v>
      </c>
      <c r="V20" s="96">
        <v>95</v>
      </c>
      <c r="W20" s="129">
        <f t="shared" ref="W20" si="16">V20*400/1000</f>
        <v>38</v>
      </c>
      <c r="X20" s="98"/>
      <c r="Y20" s="162"/>
      <c r="Z20" s="140"/>
      <c r="AA20" s="140"/>
      <c r="AB20" s="136"/>
      <c r="AC20" s="407" t="str">
        <f>萬新月菜單!F19</f>
        <v>有機蔬菜</v>
      </c>
      <c r="AD20" s="96" t="s">
        <v>235</v>
      </c>
      <c r="AE20" s="96">
        <v>85</v>
      </c>
      <c r="AF20" s="129">
        <f t="shared" ref="AF20" si="17">AE20*400/1000</f>
        <v>34</v>
      </c>
      <c r="AG20" s="98"/>
      <c r="AH20" s="390"/>
      <c r="AI20" s="391"/>
      <c r="AJ20" s="392"/>
      <c r="AK20" s="390"/>
      <c r="AL20" s="436" t="str">
        <f>萬新月菜單!F20</f>
        <v>肉燥空心菜</v>
      </c>
      <c r="AM20" s="96" t="s">
        <v>160</v>
      </c>
      <c r="AN20" s="96">
        <v>75</v>
      </c>
      <c r="AO20" s="129">
        <f t="shared" ref="AO20:AO21" si="18">AN20*400/1000</f>
        <v>30</v>
      </c>
      <c r="AP20" s="98"/>
      <c r="AQ20" s="162"/>
      <c r="AR20" s="140"/>
      <c r="AS20" s="140"/>
      <c r="AT20" s="126"/>
    </row>
    <row r="21" spans="1:46" s="118" customFormat="1" ht="30" customHeight="1">
      <c r="A21" s="458"/>
      <c r="B21" s="437"/>
      <c r="C21" s="96"/>
      <c r="D21" s="96"/>
      <c r="E21" s="129"/>
      <c r="F21" s="98"/>
      <c r="G21" s="163"/>
      <c r="H21" s="164"/>
      <c r="I21" s="120"/>
      <c r="J21" s="121"/>
      <c r="K21" s="408"/>
      <c r="L21" s="97"/>
      <c r="M21" s="96"/>
      <c r="N21" s="129"/>
      <c r="O21" s="98"/>
      <c r="P21" s="107"/>
      <c r="Q21" s="119"/>
      <c r="R21" s="120"/>
      <c r="S21" s="121"/>
      <c r="T21" s="408"/>
      <c r="U21" s="96"/>
      <c r="V21" s="96"/>
      <c r="W21" s="129"/>
      <c r="X21" s="98"/>
      <c r="Y21" s="166"/>
      <c r="Z21" s="167"/>
      <c r="AA21" s="140"/>
      <c r="AB21" s="168"/>
      <c r="AC21" s="408"/>
      <c r="AD21" s="96"/>
      <c r="AE21" s="96"/>
      <c r="AF21" s="129"/>
      <c r="AG21" s="98"/>
      <c r="AH21" s="169"/>
      <c r="AI21" s="169"/>
      <c r="AJ21" s="124"/>
      <c r="AK21" s="154"/>
      <c r="AL21" s="437"/>
      <c r="AM21" s="96" t="s">
        <v>89</v>
      </c>
      <c r="AN21" s="96">
        <v>10</v>
      </c>
      <c r="AO21" s="129">
        <f t="shared" si="18"/>
        <v>4</v>
      </c>
      <c r="AP21" s="98"/>
      <c r="AQ21" s="166"/>
      <c r="AR21" s="167"/>
      <c r="AS21" s="155">
        <v>0.80545454545454542</v>
      </c>
      <c r="AT21" s="157"/>
    </row>
    <row r="22" spans="1:46" s="118" customFormat="1" ht="30" customHeight="1">
      <c r="A22" s="458"/>
      <c r="B22" s="437"/>
      <c r="C22" s="96"/>
      <c r="D22" s="96"/>
      <c r="E22" s="96"/>
      <c r="F22" s="98"/>
      <c r="G22" s="163"/>
      <c r="H22" s="164"/>
      <c r="I22" s="120"/>
      <c r="J22" s="121"/>
      <c r="K22" s="408"/>
      <c r="L22" s="97"/>
      <c r="M22" s="96"/>
      <c r="N22" s="96"/>
      <c r="O22" s="98"/>
      <c r="P22" s="107"/>
      <c r="Q22" s="119"/>
      <c r="R22" s="120"/>
      <c r="S22" s="121"/>
      <c r="T22" s="408"/>
      <c r="U22" s="96"/>
      <c r="V22" s="96"/>
      <c r="W22" s="96"/>
      <c r="X22" s="98"/>
      <c r="Y22" s="166"/>
      <c r="Z22" s="167"/>
      <c r="AA22" s="140"/>
      <c r="AB22" s="168"/>
      <c r="AC22" s="408"/>
      <c r="AD22" s="96"/>
      <c r="AE22" s="96"/>
      <c r="AF22" s="96"/>
      <c r="AG22" s="98"/>
      <c r="AH22" s="169"/>
      <c r="AI22" s="169"/>
      <c r="AJ22" s="124"/>
      <c r="AK22" s="154"/>
      <c r="AL22" s="437"/>
      <c r="AM22" s="96"/>
      <c r="AN22" s="96"/>
      <c r="AO22" s="129"/>
      <c r="AP22" s="98"/>
      <c r="AQ22" s="166"/>
      <c r="AR22" s="167"/>
      <c r="AS22" s="155"/>
      <c r="AT22" s="157"/>
    </row>
    <row r="23" spans="1:46" s="118" customFormat="1" ht="30" customHeight="1">
      <c r="A23" s="458"/>
      <c r="B23" s="437"/>
      <c r="C23" s="96"/>
      <c r="D23" s="96"/>
      <c r="E23" s="129"/>
      <c r="F23" s="98"/>
      <c r="G23" s="107"/>
      <c r="H23" s="119"/>
      <c r="I23" s="120"/>
      <c r="J23" s="121"/>
      <c r="K23" s="408"/>
      <c r="L23" s="96"/>
      <c r="M23" s="96"/>
      <c r="N23" s="96"/>
      <c r="O23" s="98"/>
      <c r="P23" s="107"/>
      <c r="Q23" s="119"/>
      <c r="R23" s="120"/>
      <c r="S23" s="121"/>
      <c r="T23" s="408"/>
      <c r="U23" s="97"/>
      <c r="V23" s="96"/>
      <c r="W23" s="96"/>
      <c r="X23" s="170"/>
      <c r="Y23" s="150"/>
      <c r="Z23" s="139"/>
      <c r="AA23" s="140"/>
      <c r="AB23" s="136"/>
      <c r="AC23" s="408"/>
      <c r="AD23" s="97"/>
      <c r="AE23" s="96"/>
      <c r="AF23" s="96"/>
      <c r="AG23" s="170"/>
      <c r="AH23" s="148"/>
      <c r="AI23" s="148"/>
      <c r="AJ23" s="124"/>
      <c r="AK23" s="125"/>
      <c r="AL23" s="437"/>
      <c r="AM23" s="96"/>
      <c r="AN23" s="96"/>
      <c r="AO23" s="129"/>
      <c r="AP23" s="98"/>
      <c r="AQ23" s="150"/>
      <c r="AR23" s="139"/>
      <c r="AS23" s="155">
        <v>9.0909090909090909E-4</v>
      </c>
      <c r="AT23" s="141"/>
    </row>
    <row r="24" spans="1:46" s="118" customFormat="1" ht="30" customHeight="1">
      <c r="A24" s="459"/>
      <c r="B24" s="438"/>
      <c r="C24" s="96"/>
      <c r="D24" s="96"/>
      <c r="E24" s="129"/>
      <c r="F24" s="98"/>
      <c r="G24" s="131"/>
      <c r="H24" s="119"/>
      <c r="I24" s="120"/>
      <c r="J24" s="121"/>
      <c r="K24" s="413"/>
      <c r="L24" s="96"/>
      <c r="M24" s="96"/>
      <c r="N24" s="129"/>
      <c r="O24" s="98"/>
      <c r="P24" s="107"/>
      <c r="Q24" s="120"/>
      <c r="R24" s="120"/>
      <c r="S24" s="121"/>
      <c r="T24" s="413"/>
      <c r="U24" s="96"/>
      <c r="V24" s="96"/>
      <c r="W24" s="129"/>
      <c r="X24" s="98"/>
      <c r="Y24" s="150"/>
      <c r="Z24" s="140"/>
      <c r="AA24" s="140"/>
      <c r="AB24" s="123"/>
      <c r="AC24" s="413"/>
      <c r="AD24" s="96"/>
      <c r="AE24" s="96"/>
      <c r="AF24" s="129"/>
      <c r="AG24" s="98"/>
      <c r="AH24" s="171"/>
      <c r="AI24" s="171"/>
      <c r="AJ24" s="154"/>
      <c r="AK24" s="125"/>
      <c r="AL24" s="438"/>
      <c r="AM24" s="96"/>
      <c r="AN24" s="96"/>
      <c r="AO24" s="129"/>
      <c r="AP24" s="98"/>
      <c r="AQ24" s="172"/>
      <c r="AR24" s="173"/>
      <c r="AS24" s="155"/>
      <c r="AT24" s="126">
        <v>0.65454545454545454</v>
      </c>
    </row>
    <row r="25" spans="1:46" s="118" customFormat="1" ht="30" customHeight="1">
      <c r="A25" s="434" t="s">
        <v>41</v>
      </c>
      <c r="B25" s="407" t="str">
        <f>萬新月菜單!G16</f>
        <v>海芽蛋花</v>
      </c>
      <c r="C25" s="96" t="s">
        <v>215</v>
      </c>
      <c r="D25" s="96">
        <v>1</v>
      </c>
      <c r="E25" s="129">
        <f t="shared" ref="E25" si="19">D25*1025/1000</f>
        <v>1.0249999999999999</v>
      </c>
      <c r="F25" s="98"/>
      <c r="G25" s="174"/>
      <c r="H25" s="164"/>
      <c r="I25" s="120"/>
      <c r="J25" s="121"/>
      <c r="K25" s="407" t="str">
        <f>萬新月菜單!G17</f>
        <v>薑絲冬瓜</v>
      </c>
      <c r="L25" s="96" t="s">
        <v>221</v>
      </c>
      <c r="M25" s="96">
        <v>45</v>
      </c>
      <c r="N25" s="129">
        <f t="shared" ref="N25" si="20">M25*400/1000</f>
        <v>18</v>
      </c>
      <c r="O25" s="98"/>
      <c r="P25" s="107"/>
      <c r="Q25" s="132"/>
      <c r="R25" s="120"/>
      <c r="S25" s="121"/>
      <c r="T25" s="407" t="str">
        <f>萬新月菜單!G18</f>
        <v>金針雞湯</v>
      </c>
      <c r="U25" s="96" t="s">
        <v>177</v>
      </c>
      <c r="V25" s="96">
        <v>1</v>
      </c>
      <c r="W25" s="129">
        <f t="shared" ref="W25" si="21">V25*1025/1000</f>
        <v>1.0249999999999999</v>
      </c>
      <c r="X25" s="98"/>
      <c r="Y25" s="107"/>
      <c r="Z25" s="139"/>
      <c r="AA25" s="140"/>
      <c r="AB25" s="136"/>
      <c r="AC25" s="407" t="str">
        <f>萬新月菜單!G19</f>
        <v>玉米濃湯</v>
      </c>
      <c r="AD25" s="96" t="s">
        <v>236</v>
      </c>
      <c r="AE25" s="96">
        <v>32</v>
      </c>
      <c r="AF25" s="129">
        <f t="shared" ref="AF25:AF27" si="22">AE25*400/1000</f>
        <v>12.8</v>
      </c>
      <c r="AG25" s="98"/>
      <c r="AH25" s="148"/>
      <c r="AI25" s="148"/>
      <c r="AJ25" s="124"/>
      <c r="AK25" s="137"/>
      <c r="AL25" s="407" t="str">
        <f>萬新月菜單!G20</f>
        <v>豆 薯 湯</v>
      </c>
      <c r="AM25" s="96" t="s">
        <v>290</v>
      </c>
      <c r="AN25" s="96">
        <v>30</v>
      </c>
      <c r="AO25" s="129">
        <f t="shared" ref="AO25" si="23">AN25*400/1000</f>
        <v>12</v>
      </c>
      <c r="AP25" s="98"/>
      <c r="AQ25" s="107">
        <v>1.4318181818181819</v>
      </c>
      <c r="AR25" s="139"/>
      <c r="AS25" s="155"/>
      <c r="AT25" s="141"/>
    </row>
    <row r="26" spans="1:46" s="118" customFormat="1" ht="30" customHeight="1">
      <c r="A26" s="435"/>
      <c r="B26" s="408"/>
      <c r="C26" s="96" t="s">
        <v>130</v>
      </c>
      <c r="D26" s="96">
        <v>5</v>
      </c>
      <c r="E26" s="129">
        <f t="shared" ref="E26" si="24">D26*400/1000</f>
        <v>2</v>
      </c>
      <c r="F26" s="98"/>
      <c r="G26" s="107"/>
      <c r="H26" s="119"/>
      <c r="I26" s="120"/>
      <c r="J26" s="121"/>
      <c r="K26" s="408"/>
      <c r="L26" s="96" t="s">
        <v>138</v>
      </c>
      <c r="M26" s="96">
        <v>0.5</v>
      </c>
      <c r="N26" s="96">
        <v>0.5</v>
      </c>
      <c r="O26" s="98"/>
      <c r="P26" s="107"/>
      <c r="Q26" s="132"/>
      <c r="R26" s="120"/>
      <c r="S26" s="121"/>
      <c r="T26" s="408"/>
      <c r="U26" s="96" t="s">
        <v>164</v>
      </c>
      <c r="V26" s="96">
        <v>23</v>
      </c>
      <c r="W26" s="129">
        <f t="shared" ref="W26" si="25">V26*400/1000</f>
        <v>9.1999999999999993</v>
      </c>
      <c r="X26" s="98"/>
      <c r="Y26" s="107"/>
      <c r="Z26" s="152"/>
      <c r="AA26" s="140"/>
      <c r="AB26" s="136"/>
      <c r="AC26" s="408"/>
      <c r="AD26" s="96" t="s">
        <v>145</v>
      </c>
      <c r="AE26" s="96">
        <v>12</v>
      </c>
      <c r="AF26" s="129">
        <f t="shared" si="22"/>
        <v>4.8</v>
      </c>
      <c r="AG26" s="98"/>
      <c r="AH26" s="148"/>
      <c r="AI26" s="115"/>
      <c r="AJ26" s="137"/>
      <c r="AK26" s="137"/>
      <c r="AL26" s="408"/>
      <c r="AM26" s="96"/>
      <c r="AN26" s="96"/>
      <c r="AO26" s="129"/>
      <c r="AP26" s="98"/>
      <c r="AQ26" s="107">
        <v>0.28636363636363638</v>
      </c>
      <c r="AR26" s="139"/>
      <c r="AS26" s="155"/>
      <c r="AT26" s="141"/>
    </row>
    <row r="27" spans="1:46" s="118" customFormat="1" ht="30" customHeight="1">
      <c r="A27" s="435"/>
      <c r="B27" s="408"/>
      <c r="C27" s="96"/>
      <c r="D27" s="96"/>
      <c r="E27" s="129"/>
      <c r="F27" s="98"/>
      <c r="G27" s="131"/>
      <c r="H27" s="120"/>
      <c r="I27" s="120"/>
      <c r="J27" s="121"/>
      <c r="K27" s="408"/>
      <c r="L27" s="96"/>
      <c r="M27" s="96"/>
      <c r="N27" s="96"/>
      <c r="O27" s="98"/>
      <c r="P27" s="107"/>
      <c r="Q27" s="120"/>
      <c r="R27" s="120"/>
      <c r="S27" s="121"/>
      <c r="T27" s="408"/>
      <c r="U27" s="96"/>
      <c r="V27" s="96"/>
      <c r="W27" s="129"/>
      <c r="X27" s="98"/>
      <c r="Y27" s="150"/>
      <c r="Z27" s="139"/>
      <c r="AA27" s="140"/>
      <c r="AB27" s="136"/>
      <c r="AC27" s="408"/>
      <c r="AD27" s="96" t="s">
        <v>238</v>
      </c>
      <c r="AE27" s="96">
        <v>8</v>
      </c>
      <c r="AF27" s="129">
        <f t="shared" si="22"/>
        <v>3.2</v>
      </c>
      <c r="AG27" s="98"/>
      <c r="AH27" s="148"/>
      <c r="AI27" s="148"/>
      <c r="AJ27" s="124"/>
      <c r="AK27" s="125"/>
      <c r="AL27" s="408"/>
      <c r="AM27" s="96"/>
      <c r="AN27" s="96"/>
      <c r="AO27" s="129"/>
      <c r="AP27" s="98"/>
      <c r="AQ27" s="150"/>
      <c r="AR27" s="119"/>
      <c r="AS27" s="155"/>
      <c r="AT27" s="141"/>
    </row>
    <row r="28" spans="1:46" s="118" customFormat="1" ht="30" customHeight="1">
      <c r="A28" s="435"/>
      <c r="B28" s="408"/>
      <c r="C28" s="96"/>
      <c r="D28" s="96"/>
      <c r="E28" s="129"/>
      <c r="F28" s="98"/>
      <c r="G28" s="131"/>
      <c r="H28" s="120"/>
      <c r="I28" s="120"/>
      <c r="J28" s="121"/>
      <c r="K28" s="408"/>
      <c r="L28" s="310"/>
      <c r="M28" s="96"/>
      <c r="N28" s="129"/>
      <c r="O28" s="177"/>
      <c r="P28" s="178"/>
      <c r="Q28" s="179"/>
      <c r="R28" s="180"/>
      <c r="S28" s="181"/>
      <c r="T28" s="408"/>
      <c r="U28" s="96"/>
      <c r="V28" s="96"/>
      <c r="W28" s="129"/>
      <c r="X28" s="98"/>
      <c r="Y28" s="150"/>
      <c r="Z28" s="139"/>
      <c r="AA28" s="140"/>
      <c r="AB28" s="123"/>
      <c r="AC28" s="408"/>
      <c r="AD28" s="96"/>
      <c r="AE28" s="96"/>
      <c r="AF28" s="129"/>
      <c r="AG28" s="98"/>
      <c r="AH28" s="148"/>
      <c r="AI28" s="148"/>
      <c r="AJ28" s="137"/>
      <c r="AK28" s="125"/>
      <c r="AL28" s="408"/>
      <c r="AM28" s="96"/>
      <c r="AN28" s="96"/>
      <c r="AO28" s="129"/>
      <c r="AP28" s="98"/>
      <c r="AQ28" s="150"/>
      <c r="AR28" s="139"/>
      <c r="AS28" s="155">
        <v>0</v>
      </c>
      <c r="AT28" s="141"/>
    </row>
    <row r="29" spans="1:46" s="118" customFormat="1" ht="30" customHeight="1">
      <c r="A29" s="435"/>
      <c r="B29" s="408"/>
      <c r="C29" s="310"/>
      <c r="D29" s="310"/>
      <c r="E29" s="185"/>
      <c r="F29" s="177"/>
      <c r="G29" s="178"/>
      <c r="H29" s="182"/>
      <c r="I29" s="183"/>
      <c r="J29" s="181"/>
      <c r="K29" s="408"/>
      <c r="L29" s="310"/>
      <c r="M29" s="310"/>
      <c r="N29" s="185"/>
      <c r="O29" s="177"/>
      <c r="P29" s="178"/>
      <c r="Q29" s="182"/>
      <c r="R29" s="183"/>
      <c r="S29" s="181"/>
      <c r="T29" s="408"/>
      <c r="U29" s="310"/>
      <c r="V29" s="310"/>
      <c r="W29" s="185"/>
      <c r="X29" s="177"/>
      <c r="Y29" s="186"/>
      <c r="Z29" s="187"/>
      <c r="AA29" s="188"/>
      <c r="AB29" s="189"/>
      <c r="AC29" s="408"/>
      <c r="AD29" s="310"/>
      <c r="AE29" s="310"/>
      <c r="AF29" s="185"/>
      <c r="AG29" s="177"/>
      <c r="AH29" s="148"/>
      <c r="AI29" s="148"/>
      <c r="AJ29" s="137"/>
      <c r="AK29" s="137"/>
      <c r="AL29" s="408"/>
      <c r="AM29" s="310"/>
      <c r="AN29" s="310"/>
      <c r="AO29" s="185"/>
      <c r="AP29" s="177"/>
      <c r="AQ29" s="150"/>
      <c r="AR29" s="139"/>
      <c r="AS29" s="155">
        <v>0</v>
      </c>
      <c r="AT29" s="141"/>
    </row>
    <row r="30" spans="1:46" s="118" customFormat="1" ht="30" customHeight="1">
      <c r="A30" s="190" t="s">
        <v>43</v>
      </c>
      <c r="B30" s="191"/>
      <c r="C30" s="192"/>
      <c r="D30" s="110"/>
      <c r="E30" s="128"/>
      <c r="F30" s="98"/>
      <c r="G30" s="107"/>
      <c r="H30" s="119"/>
      <c r="I30" s="120"/>
      <c r="J30" s="121"/>
      <c r="K30" s="311" t="s">
        <v>43</v>
      </c>
      <c r="L30" s="192" t="s">
        <v>7</v>
      </c>
      <c r="M30" s="111"/>
      <c r="N30" s="176"/>
      <c r="O30" s="98"/>
      <c r="P30" s="107">
        <v>1</v>
      </c>
      <c r="Q30" s="119"/>
      <c r="R30" s="120"/>
      <c r="S30" s="121"/>
      <c r="T30" s="191"/>
      <c r="U30" s="192"/>
      <c r="V30" s="110"/>
      <c r="W30" s="129"/>
      <c r="X30" s="98"/>
      <c r="Y30" s="150"/>
      <c r="Z30" s="139"/>
      <c r="AA30" s="140"/>
      <c r="AB30" s="136"/>
      <c r="AC30" s="311" t="s">
        <v>43</v>
      </c>
      <c r="AD30" s="192" t="s">
        <v>7</v>
      </c>
      <c r="AE30" s="110"/>
      <c r="AF30" s="129"/>
      <c r="AG30" s="98"/>
      <c r="AH30" s="148"/>
      <c r="AI30" s="148"/>
      <c r="AJ30" s="137"/>
      <c r="AK30" s="137"/>
      <c r="AL30" s="191"/>
      <c r="AM30" s="192"/>
      <c r="AN30" s="110"/>
      <c r="AO30" s="129"/>
      <c r="AP30" s="98"/>
      <c r="AQ30" s="135"/>
      <c r="AR30" s="139"/>
      <c r="AS30" s="140"/>
      <c r="AT30" s="141"/>
    </row>
    <row r="31" spans="1:46" s="118" customFormat="1" ht="30" customHeight="1" thickBot="1">
      <c r="A31" s="195" t="s">
        <v>44</v>
      </c>
      <c r="B31" s="199"/>
      <c r="C31" s="200"/>
      <c r="D31" s="204"/>
      <c r="E31" s="349"/>
      <c r="F31" s="203"/>
      <c r="G31" s="196"/>
      <c r="H31" s="197"/>
      <c r="I31" s="197"/>
      <c r="J31" s="198"/>
      <c r="K31" s="313"/>
      <c r="L31" s="200"/>
      <c r="M31" s="201"/>
      <c r="N31" s="202"/>
      <c r="O31" s="203"/>
      <c r="P31" s="196">
        <v>1</v>
      </c>
      <c r="Q31" s="197"/>
      <c r="R31" s="197"/>
      <c r="S31" s="198"/>
      <c r="T31" s="199"/>
      <c r="U31" s="200"/>
      <c r="V31" s="204"/>
      <c r="W31" s="205"/>
      <c r="X31" s="203"/>
      <c r="Y31" s="206"/>
      <c r="Z31" s="207"/>
      <c r="AA31" s="207"/>
      <c r="AB31" s="208"/>
      <c r="AC31" s="313" t="s">
        <v>239</v>
      </c>
      <c r="AD31" s="200" t="s">
        <v>240</v>
      </c>
      <c r="AE31" s="204"/>
      <c r="AF31" s="205"/>
      <c r="AG31" s="203"/>
      <c r="AH31" s="148"/>
      <c r="AI31" s="148"/>
      <c r="AJ31" s="148"/>
      <c r="AK31" s="148"/>
      <c r="AL31" s="199"/>
      <c r="AM31" s="200"/>
      <c r="AN31" s="204"/>
      <c r="AO31" s="205"/>
      <c r="AP31" s="203"/>
      <c r="AQ31" s="150"/>
      <c r="AR31" s="209"/>
      <c r="AS31" s="209"/>
      <c r="AT31" s="210"/>
    </row>
    <row r="32" spans="1:46" s="118" customFormat="1" ht="30" customHeight="1">
      <c r="A32" s="432" t="s">
        <v>45</v>
      </c>
      <c r="B32" s="411" t="s">
        <v>46</v>
      </c>
      <c r="C32" s="412"/>
      <c r="D32" s="314">
        <v>5.5</v>
      </c>
      <c r="E32" s="381"/>
      <c r="F32" s="216"/>
      <c r="G32" s="211"/>
      <c r="H32" s="212"/>
      <c r="I32" s="213"/>
      <c r="J32" s="214"/>
      <c r="K32" s="411" t="s">
        <v>46</v>
      </c>
      <c r="L32" s="412"/>
      <c r="M32" s="314">
        <v>5.5</v>
      </c>
      <c r="N32" s="215"/>
      <c r="O32" s="216"/>
      <c r="P32" s="217"/>
      <c r="Q32" s="218"/>
      <c r="R32" s="219"/>
      <c r="S32" s="220"/>
      <c r="T32" s="411" t="s">
        <v>46</v>
      </c>
      <c r="U32" s="412"/>
      <c r="V32" s="316">
        <v>5.5</v>
      </c>
      <c r="W32" s="221"/>
      <c r="X32" s="222"/>
      <c r="Y32" s="211"/>
      <c r="Z32" s="212"/>
      <c r="AA32" s="213"/>
      <c r="AB32" s="214"/>
      <c r="AC32" s="411" t="s">
        <v>46</v>
      </c>
      <c r="AD32" s="412"/>
      <c r="AE32" s="316">
        <v>5.9</v>
      </c>
      <c r="AF32" s="221"/>
      <c r="AG32" s="222"/>
      <c r="AH32" s="171"/>
      <c r="AI32" s="148"/>
      <c r="AJ32" s="137"/>
      <c r="AK32" s="137"/>
      <c r="AL32" s="411" t="s">
        <v>46</v>
      </c>
      <c r="AM32" s="412"/>
      <c r="AN32" s="316">
        <v>5.5</v>
      </c>
      <c r="AO32" s="221"/>
      <c r="AP32" s="222"/>
      <c r="AQ32" s="226"/>
      <c r="AR32" s="227"/>
      <c r="AS32" s="228"/>
      <c r="AT32" s="229"/>
    </row>
    <row r="33" spans="1:47" s="118" customFormat="1" ht="30" customHeight="1">
      <c r="A33" s="432"/>
      <c r="B33" s="231" t="s">
        <v>47</v>
      </c>
      <c r="C33" s="133"/>
      <c r="D33" s="315">
        <v>3</v>
      </c>
      <c r="E33" s="384"/>
      <c r="F33" s="234"/>
      <c r="G33" s="163"/>
      <c r="H33" s="164"/>
      <c r="I33" s="164"/>
      <c r="J33" s="230"/>
      <c r="K33" s="231" t="s">
        <v>47</v>
      </c>
      <c r="L33" s="133"/>
      <c r="M33" s="315">
        <v>3</v>
      </c>
      <c r="N33" s="233"/>
      <c r="O33" s="234"/>
      <c r="P33" s="127"/>
      <c r="Q33" s="108"/>
      <c r="R33" s="108"/>
      <c r="S33" s="109"/>
      <c r="T33" s="231" t="s">
        <v>47</v>
      </c>
      <c r="U33" s="133"/>
      <c r="V33" s="315">
        <v>3</v>
      </c>
      <c r="W33" s="233"/>
      <c r="X33" s="234"/>
      <c r="Y33" s="163"/>
      <c r="Z33" s="164"/>
      <c r="AA33" s="164"/>
      <c r="AB33" s="230"/>
      <c r="AC33" s="231" t="s">
        <v>47</v>
      </c>
      <c r="AD33" s="133"/>
      <c r="AE33" s="315">
        <v>3</v>
      </c>
      <c r="AF33" s="233"/>
      <c r="AG33" s="234"/>
      <c r="AH33" s="116"/>
      <c r="AI33" s="116"/>
      <c r="AJ33" s="116"/>
      <c r="AK33" s="116"/>
      <c r="AL33" s="231" t="s">
        <v>47</v>
      </c>
      <c r="AM33" s="133"/>
      <c r="AN33" s="315">
        <v>3</v>
      </c>
      <c r="AO33" s="233"/>
      <c r="AP33" s="234"/>
      <c r="AQ33" s="163"/>
      <c r="AR33" s="164"/>
      <c r="AS33" s="164"/>
      <c r="AT33" s="236"/>
    </row>
    <row r="34" spans="1:47" s="237" customFormat="1" ht="30" customHeight="1">
      <c r="A34" s="432"/>
      <c r="B34" s="405" t="s">
        <v>48</v>
      </c>
      <c r="C34" s="406"/>
      <c r="D34" s="315">
        <v>1.9</v>
      </c>
      <c r="E34" s="384"/>
      <c r="F34" s="234"/>
      <c r="G34" s="163"/>
      <c r="H34" s="164"/>
      <c r="I34" s="164"/>
      <c r="J34" s="230"/>
      <c r="K34" s="405" t="s">
        <v>48</v>
      </c>
      <c r="L34" s="406"/>
      <c r="M34" s="315">
        <v>1.6</v>
      </c>
      <c r="N34" s="233"/>
      <c r="O34" s="234"/>
      <c r="P34" s="127"/>
      <c r="Q34" s="108"/>
      <c r="R34" s="108"/>
      <c r="S34" s="109"/>
      <c r="T34" s="405" t="s">
        <v>48</v>
      </c>
      <c r="U34" s="406"/>
      <c r="V34" s="315">
        <v>1.8</v>
      </c>
      <c r="W34" s="233"/>
      <c r="X34" s="234"/>
      <c r="Y34" s="163"/>
      <c r="Z34" s="164"/>
      <c r="AA34" s="164"/>
      <c r="AB34" s="230"/>
      <c r="AC34" s="405" t="s">
        <v>48</v>
      </c>
      <c r="AD34" s="406"/>
      <c r="AE34" s="315">
        <v>1.5</v>
      </c>
      <c r="AF34" s="233"/>
      <c r="AG34" s="234"/>
      <c r="AH34" s="116"/>
      <c r="AI34" s="116"/>
      <c r="AJ34" s="116"/>
      <c r="AK34" s="116"/>
      <c r="AL34" s="405" t="s">
        <v>48</v>
      </c>
      <c r="AM34" s="406"/>
      <c r="AN34" s="315">
        <v>2.1</v>
      </c>
      <c r="AO34" s="233"/>
      <c r="AP34" s="234"/>
      <c r="AQ34" s="163"/>
      <c r="AR34" s="164"/>
      <c r="AS34" s="164"/>
      <c r="AT34" s="236"/>
    </row>
    <row r="35" spans="1:47" s="237" customFormat="1" ht="30" customHeight="1">
      <c r="A35" s="432"/>
      <c r="B35" s="405" t="s">
        <v>49</v>
      </c>
      <c r="C35" s="406"/>
      <c r="D35" s="315">
        <v>0</v>
      </c>
      <c r="E35" s="384"/>
      <c r="F35" s="234"/>
      <c r="G35" s="238"/>
      <c r="H35" s="239"/>
      <c r="I35" s="239"/>
      <c r="J35" s="240"/>
      <c r="K35" s="405" t="s">
        <v>49</v>
      </c>
      <c r="L35" s="406"/>
      <c r="M35" s="315">
        <v>0</v>
      </c>
      <c r="N35" s="233"/>
      <c r="O35" s="234"/>
      <c r="P35" s="241"/>
      <c r="Q35" s="242"/>
      <c r="R35" s="242"/>
      <c r="S35" s="243"/>
      <c r="T35" s="405" t="s">
        <v>49</v>
      </c>
      <c r="U35" s="406"/>
      <c r="V35" s="315">
        <v>0</v>
      </c>
      <c r="W35" s="233"/>
      <c r="X35" s="234"/>
      <c r="Y35" s="150"/>
      <c r="Z35" s="139"/>
      <c r="AA35" s="139"/>
      <c r="AB35" s="147"/>
      <c r="AC35" s="405" t="s">
        <v>49</v>
      </c>
      <c r="AD35" s="406"/>
      <c r="AE35" s="315">
        <v>1</v>
      </c>
      <c r="AF35" s="233"/>
      <c r="AG35" s="234"/>
      <c r="AH35" s="148"/>
      <c r="AI35" s="148"/>
      <c r="AJ35" s="148"/>
      <c r="AK35" s="148"/>
      <c r="AL35" s="405" t="s">
        <v>49</v>
      </c>
      <c r="AM35" s="406"/>
      <c r="AN35" s="315">
        <v>0</v>
      </c>
      <c r="AO35" s="233"/>
      <c r="AP35" s="234"/>
      <c r="AQ35" s="150"/>
      <c r="AR35" s="139"/>
      <c r="AS35" s="139"/>
      <c r="AT35" s="149"/>
    </row>
    <row r="36" spans="1:47" s="237" customFormat="1" ht="30" customHeight="1">
      <c r="A36" s="432"/>
      <c r="B36" s="405" t="s">
        <v>50</v>
      </c>
      <c r="C36" s="406"/>
      <c r="D36" s="315">
        <v>0</v>
      </c>
      <c r="E36" s="384"/>
      <c r="F36" s="234"/>
      <c r="G36" s="163"/>
      <c r="H36" s="164"/>
      <c r="I36" s="164"/>
      <c r="J36" s="230"/>
      <c r="K36" s="405" t="s">
        <v>50</v>
      </c>
      <c r="L36" s="406"/>
      <c r="M36" s="315">
        <v>1</v>
      </c>
      <c r="N36" s="233"/>
      <c r="O36" s="234"/>
      <c r="P36" s="127"/>
      <c r="Q36" s="108"/>
      <c r="R36" s="108"/>
      <c r="S36" s="109"/>
      <c r="T36" s="405" t="s">
        <v>50</v>
      </c>
      <c r="U36" s="406"/>
      <c r="V36" s="315">
        <v>0</v>
      </c>
      <c r="W36" s="233"/>
      <c r="X36" s="234"/>
      <c r="Y36" s="163"/>
      <c r="Z36" s="164"/>
      <c r="AA36" s="164"/>
      <c r="AB36" s="230"/>
      <c r="AC36" s="405" t="s">
        <v>50</v>
      </c>
      <c r="AD36" s="406"/>
      <c r="AE36" s="315">
        <v>1</v>
      </c>
      <c r="AF36" s="233"/>
      <c r="AG36" s="234"/>
      <c r="AH36" s="116"/>
      <c r="AI36" s="116"/>
      <c r="AJ36" s="116"/>
      <c r="AK36" s="116"/>
      <c r="AL36" s="405" t="s">
        <v>50</v>
      </c>
      <c r="AM36" s="406"/>
      <c r="AN36" s="315">
        <v>0</v>
      </c>
      <c r="AO36" s="233"/>
      <c r="AP36" s="234"/>
      <c r="AQ36" s="163"/>
      <c r="AR36" s="164"/>
      <c r="AS36" s="164"/>
      <c r="AT36" s="236"/>
    </row>
    <row r="37" spans="1:47" s="250" customFormat="1" ht="30" customHeight="1">
      <c r="A37" s="432"/>
      <c r="B37" s="405" t="s">
        <v>65</v>
      </c>
      <c r="C37" s="406"/>
      <c r="D37" s="315">
        <v>2.4</v>
      </c>
      <c r="E37" s="359"/>
      <c r="F37" s="234"/>
      <c r="G37" s="244"/>
      <c r="H37" s="245"/>
      <c r="I37" s="245"/>
      <c r="J37" s="246"/>
      <c r="K37" s="405" t="s">
        <v>65</v>
      </c>
      <c r="L37" s="406"/>
      <c r="M37" s="315">
        <v>3.3</v>
      </c>
      <c r="N37" s="233"/>
      <c r="O37" s="234"/>
      <c r="P37" s="247"/>
      <c r="Q37" s="248"/>
      <c r="R37" s="248"/>
      <c r="S37" s="249"/>
      <c r="T37" s="405" t="s">
        <v>65</v>
      </c>
      <c r="U37" s="406"/>
      <c r="V37" s="315">
        <v>2.9</v>
      </c>
      <c r="W37" s="233"/>
      <c r="X37" s="234"/>
      <c r="Y37" s="163"/>
      <c r="Z37" s="164"/>
      <c r="AA37" s="164"/>
      <c r="AB37" s="230"/>
      <c r="AC37" s="405" t="s">
        <v>65</v>
      </c>
      <c r="AD37" s="406"/>
      <c r="AE37" s="315">
        <v>3</v>
      </c>
      <c r="AF37" s="233"/>
      <c r="AG37" s="234"/>
      <c r="AH37" s="116"/>
      <c r="AI37" s="116"/>
      <c r="AJ37" s="116"/>
      <c r="AK37" s="116"/>
      <c r="AL37" s="405" t="s">
        <v>65</v>
      </c>
      <c r="AM37" s="406"/>
      <c r="AN37" s="315">
        <v>2.7</v>
      </c>
      <c r="AO37" s="233"/>
      <c r="AP37" s="234"/>
      <c r="AQ37" s="163"/>
      <c r="AR37" s="164"/>
      <c r="AS37" s="164"/>
      <c r="AT37" s="236"/>
    </row>
    <row r="38" spans="1:47" s="264" customFormat="1" ht="30" customHeight="1" thickBot="1">
      <c r="A38" s="433"/>
      <c r="B38" s="402" t="s">
        <v>51</v>
      </c>
      <c r="C38" s="403"/>
      <c r="D38" s="255">
        <f>D32*70+D33*45+D34*25+D35*150+D36*60+D37*75</f>
        <v>747.5</v>
      </c>
      <c r="E38" s="254"/>
      <c r="F38" s="256"/>
      <c r="G38" s="251"/>
      <c r="H38" s="252"/>
      <c r="I38" s="252"/>
      <c r="J38" s="253"/>
      <c r="K38" s="402" t="s">
        <v>51</v>
      </c>
      <c r="L38" s="403"/>
      <c r="M38" s="255">
        <f>M32*70+M33*45+M34*25+M35*150+M36*60+M37*75</f>
        <v>867.5</v>
      </c>
      <c r="N38" s="255"/>
      <c r="O38" s="256"/>
      <c r="P38" s="251"/>
      <c r="Q38" s="252"/>
      <c r="R38" s="252"/>
      <c r="S38" s="253"/>
      <c r="T38" s="402" t="s">
        <v>51</v>
      </c>
      <c r="U38" s="403"/>
      <c r="V38" s="255">
        <f>V32*70+V33*45+V34*25+V35*150+V36*60+V37*75</f>
        <v>782.5</v>
      </c>
      <c r="W38" s="257"/>
      <c r="X38" s="256"/>
      <c r="Y38" s="127"/>
      <c r="Z38" s="108"/>
      <c r="AA38" s="108"/>
      <c r="AB38" s="109"/>
      <c r="AC38" s="402" t="s">
        <v>51</v>
      </c>
      <c r="AD38" s="403"/>
      <c r="AE38" s="255">
        <f>AE32*70+AE33*45+AE34*25+AE35*150+AE36*60+AE37*75</f>
        <v>1020.5</v>
      </c>
      <c r="AF38" s="257"/>
      <c r="AG38" s="256"/>
      <c r="AH38" s="116"/>
      <c r="AI38" s="116"/>
      <c r="AJ38" s="116"/>
      <c r="AK38" s="116"/>
      <c r="AL38" s="402" t="s">
        <v>51</v>
      </c>
      <c r="AM38" s="403"/>
      <c r="AN38" s="255">
        <f>AN32*70+AN33*45+AN34*25+AN35*150+AN36*60+AN37*75</f>
        <v>775</v>
      </c>
      <c r="AO38" s="257"/>
      <c r="AP38" s="256"/>
      <c r="AQ38" s="261"/>
      <c r="AR38" s="262"/>
      <c r="AS38" s="262"/>
      <c r="AT38" s="263"/>
    </row>
    <row r="39" spans="1:47" s="237" customFormat="1" ht="30" customHeight="1" thickBot="1">
      <c r="A39" s="265" t="s">
        <v>52</v>
      </c>
      <c r="B39" s="265" t="s">
        <v>52</v>
      </c>
      <c r="C39" s="269"/>
      <c r="D39" s="270"/>
      <c r="E39" s="270"/>
      <c r="F39" s="271"/>
      <c r="G39" s="266"/>
      <c r="H39" s="267"/>
      <c r="I39" s="267"/>
      <c r="J39" s="268"/>
      <c r="K39" s="265" t="s">
        <v>52</v>
      </c>
      <c r="L39" s="269"/>
      <c r="M39" s="270"/>
      <c r="N39" s="270"/>
      <c r="O39" s="271"/>
      <c r="P39" s="272"/>
      <c r="Q39" s="273"/>
      <c r="R39" s="273"/>
      <c r="S39" s="274"/>
      <c r="T39" s="265" t="s">
        <v>52</v>
      </c>
      <c r="U39" s="275"/>
      <c r="V39" s="276"/>
      <c r="W39" s="277"/>
      <c r="X39" s="271"/>
      <c r="Y39" s="278"/>
      <c r="Z39" s="268"/>
      <c r="AA39" s="268"/>
      <c r="AB39" s="268"/>
      <c r="AC39" s="265" t="s">
        <v>52</v>
      </c>
      <c r="AD39" s="275"/>
      <c r="AE39" s="276"/>
      <c r="AF39" s="277"/>
      <c r="AG39" s="271"/>
      <c r="AH39" s="283"/>
      <c r="AI39" s="283"/>
      <c r="AJ39" s="283"/>
      <c r="AK39" s="283"/>
      <c r="AL39" s="265" t="s">
        <v>52</v>
      </c>
      <c r="AM39" s="275"/>
      <c r="AN39" s="276"/>
      <c r="AO39" s="277"/>
      <c r="AP39" s="271"/>
      <c r="AQ39" s="284"/>
      <c r="AR39" s="284"/>
      <c r="AS39" s="284"/>
      <c r="AT39" s="274"/>
    </row>
    <row r="40" spans="1:47" s="286" customFormat="1" ht="36" customHeight="1">
      <c r="A40" s="285" t="s">
        <v>53</v>
      </c>
      <c r="K40" s="287" t="s">
        <v>55</v>
      </c>
      <c r="P40" s="288"/>
      <c r="Q40" s="288"/>
      <c r="R40" s="288"/>
      <c r="S40" s="288"/>
      <c r="T40" s="289" t="s">
        <v>56</v>
      </c>
      <c r="X40" s="287"/>
      <c r="Y40" s="288"/>
      <c r="Z40" s="288"/>
      <c r="AA40" s="288"/>
      <c r="AB40" s="288"/>
      <c r="AC40" s="372"/>
      <c r="AD40" s="443" t="s">
        <v>54</v>
      </c>
      <c r="AE40" s="443"/>
      <c r="AG40" s="290"/>
      <c r="AH40" s="288"/>
      <c r="AI40" s="288"/>
      <c r="AJ40" s="288"/>
      <c r="AK40" s="288"/>
      <c r="AL40" s="287"/>
      <c r="AQ40" s="288"/>
      <c r="AR40" s="288"/>
      <c r="AS40" s="288"/>
      <c r="AT40" s="288"/>
    </row>
    <row r="41" spans="1:47">
      <c r="A41" s="291"/>
      <c r="B41" s="292"/>
      <c r="C41" s="74"/>
      <c r="D41" s="74"/>
      <c r="E41" s="74"/>
      <c r="F41" s="292"/>
      <c r="K41" s="292"/>
      <c r="L41" s="74"/>
      <c r="M41" s="293"/>
      <c r="N41" s="294"/>
      <c r="O41" s="292"/>
      <c r="T41" s="295"/>
      <c r="U41" s="250"/>
      <c r="V41" s="250"/>
      <c r="W41" s="295"/>
      <c r="X41" s="295"/>
      <c r="AC41" s="298"/>
      <c r="AD41" s="250"/>
      <c r="AE41" s="250"/>
      <c r="AF41" s="295"/>
      <c r="AG41" s="295"/>
      <c r="AL41" s="295"/>
      <c r="AM41" s="250"/>
      <c r="AN41" s="250"/>
      <c r="AO41" s="250"/>
      <c r="AP41" s="295"/>
      <c r="AU41" s="291"/>
    </row>
    <row r="42" spans="1:47">
      <c r="A42" s="291"/>
      <c r="B42" s="306"/>
      <c r="C42" s="300"/>
      <c r="D42" s="299"/>
      <c r="L42" s="300"/>
      <c r="U42" s="304"/>
      <c r="V42" s="291"/>
      <c r="W42" s="291"/>
      <c r="X42" s="305"/>
      <c r="AC42" s="295"/>
      <c r="AD42" s="250"/>
      <c r="AE42" s="250"/>
      <c r="AF42" s="295"/>
      <c r="AG42" s="295"/>
      <c r="AL42" s="295"/>
      <c r="AM42" s="250"/>
      <c r="AN42" s="250"/>
      <c r="AO42" s="250"/>
      <c r="AP42" s="295"/>
      <c r="AU42" s="291"/>
    </row>
    <row r="43" spans="1:47">
      <c r="A43" s="291"/>
      <c r="B43" s="306"/>
      <c r="K43" s="306"/>
      <c r="T43" s="307"/>
      <c r="W43" s="307"/>
      <c r="AC43" s="295"/>
      <c r="AD43" s="250"/>
      <c r="AE43" s="250"/>
      <c r="AF43" s="295"/>
      <c r="AG43" s="295"/>
      <c r="AL43" s="295"/>
      <c r="AM43" s="250"/>
      <c r="AN43" s="250"/>
      <c r="AO43" s="250"/>
      <c r="AP43" s="295"/>
      <c r="AU43" s="291"/>
    </row>
    <row r="44" spans="1:47">
      <c r="B44" s="306"/>
      <c r="K44" s="306"/>
      <c r="T44" s="307"/>
      <c r="W44" s="307"/>
      <c r="AC44" s="291"/>
      <c r="AO44" s="307"/>
      <c r="AU44" s="291"/>
    </row>
    <row r="45" spans="1:47">
      <c r="B45" s="306"/>
      <c r="K45" s="306"/>
      <c r="T45" s="307"/>
      <c r="W45" s="307"/>
      <c r="AC45" s="291"/>
      <c r="AO45" s="307"/>
      <c r="AU45" s="291"/>
    </row>
    <row r="46" spans="1:47">
      <c r="B46" s="306"/>
      <c r="K46" s="306"/>
      <c r="T46" s="307"/>
      <c r="W46" s="307"/>
      <c r="AC46" s="291"/>
      <c r="AO46" s="307"/>
      <c r="AU46" s="291"/>
    </row>
    <row r="47" spans="1:47">
      <c r="B47" s="306"/>
      <c r="K47" s="306"/>
      <c r="T47" s="307"/>
      <c r="W47" s="307"/>
      <c r="AC47" s="291"/>
      <c r="AO47" s="307"/>
      <c r="AU47" s="291"/>
    </row>
    <row r="48" spans="1:47">
      <c r="A48" s="291"/>
      <c r="B48" s="306"/>
      <c r="K48" s="306"/>
      <c r="M48" s="306"/>
      <c r="N48" s="306"/>
      <c r="O48" s="306"/>
      <c r="P48" s="306"/>
      <c r="Q48" s="306"/>
      <c r="R48" s="306"/>
      <c r="S48" s="306"/>
      <c r="T48" s="307"/>
      <c r="W48" s="307"/>
      <c r="AC48" s="291"/>
      <c r="AO48" s="307"/>
      <c r="AU48" s="291"/>
    </row>
    <row r="49" spans="1:47">
      <c r="A49" s="291"/>
      <c r="B49" s="306"/>
      <c r="K49" s="306"/>
      <c r="M49" s="306"/>
      <c r="N49" s="306"/>
      <c r="O49" s="306"/>
      <c r="P49" s="306"/>
      <c r="Q49" s="306"/>
      <c r="R49" s="306"/>
      <c r="S49" s="306"/>
      <c r="T49" s="307"/>
      <c r="W49" s="307"/>
      <c r="AC49" s="291"/>
      <c r="AO49" s="307"/>
      <c r="AU49" s="291"/>
    </row>
    <row r="50" spans="1:47">
      <c r="A50" s="291"/>
      <c r="B50" s="306"/>
      <c r="K50" s="306"/>
      <c r="M50" s="306"/>
      <c r="N50" s="306"/>
      <c r="O50" s="306"/>
      <c r="P50" s="306"/>
      <c r="Q50" s="306"/>
      <c r="R50" s="306"/>
      <c r="S50" s="306"/>
      <c r="T50" s="307"/>
      <c r="W50" s="307"/>
      <c r="AC50" s="291"/>
      <c r="AO50" s="307"/>
      <c r="AU50" s="291"/>
    </row>
    <row r="51" spans="1:47">
      <c r="A51" s="291"/>
      <c r="AO51" s="307"/>
      <c r="AU51" s="291"/>
    </row>
    <row r="52" spans="1:47">
      <c r="A52" s="291"/>
      <c r="AO52" s="307"/>
      <c r="AU52" s="291"/>
    </row>
    <row r="53" spans="1:47">
      <c r="A53" s="291"/>
      <c r="AO53" s="307"/>
      <c r="AU53" s="291"/>
    </row>
    <row r="54" spans="1:47">
      <c r="A54" s="291"/>
      <c r="AO54" s="307"/>
      <c r="AU54" s="291"/>
    </row>
  </sheetData>
  <mergeCells count="74">
    <mergeCell ref="AL38:AM38"/>
    <mergeCell ref="AD40:AE40"/>
    <mergeCell ref="B36:C36"/>
    <mergeCell ref="K36:L36"/>
    <mergeCell ref="T36:U36"/>
    <mergeCell ref="AC36:AD36"/>
    <mergeCell ref="B38:C38"/>
    <mergeCell ref="K38:L38"/>
    <mergeCell ref="T38:U38"/>
    <mergeCell ref="AC38:AD38"/>
    <mergeCell ref="AL35:AM35"/>
    <mergeCell ref="AL36:AM36"/>
    <mergeCell ref="B37:C37"/>
    <mergeCell ref="K37:L37"/>
    <mergeCell ref="T37:U37"/>
    <mergeCell ref="AC37:AD37"/>
    <mergeCell ref="AL37:AM37"/>
    <mergeCell ref="A32:A38"/>
    <mergeCell ref="B32:C32"/>
    <mergeCell ref="K32:L32"/>
    <mergeCell ref="T32:U32"/>
    <mergeCell ref="AC32:AD32"/>
    <mergeCell ref="B35:C35"/>
    <mergeCell ref="K35:L35"/>
    <mergeCell ref="T35:U35"/>
    <mergeCell ref="AC35:AD35"/>
    <mergeCell ref="AL25:AL29"/>
    <mergeCell ref="AL32:AM32"/>
    <mergeCell ref="B34:C34"/>
    <mergeCell ref="K34:L34"/>
    <mergeCell ref="T34:U34"/>
    <mergeCell ref="AC34:AD34"/>
    <mergeCell ref="AL34:AM34"/>
    <mergeCell ref="T15:T19"/>
    <mergeCell ref="T20:T24"/>
    <mergeCell ref="AC15:AC19"/>
    <mergeCell ref="AC20:AC24"/>
    <mergeCell ref="A25:A29"/>
    <mergeCell ref="B25:B29"/>
    <mergeCell ref="K25:K29"/>
    <mergeCell ref="T25:T29"/>
    <mergeCell ref="AC25:AC29"/>
    <mergeCell ref="A15:A19"/>
    <mergeCell ref="B15:B19"/>
    <mergeCell ref="A20:A24"/>
    <mergeCell ref="B20:B24"/>
    <mergeCell ref="K20:K24"/>
    <mergeCell ref="K15:K19"/>
    <mergeCell ref="AN3:AP3"/>
    <mergeCell ref="AL5:AL8"/>
    <mergeCell ref="AC9:AC14"/>
    <mergeCell ref="AL15:AL19"/>
    <mergeCell ref="AL20:AL24"/>
    <mergeCell ref="M3:O3"/>
    <mergeCell ref="T3:U3"/>
    <mergeCell ref="V3:X3"/>
    <mergeCell ref="A1:AP1"/>
    <mergeCell ref="A5:A8"/>
    <mergeCell ref="B5:B8"/>
    <mergeCell ref="K5:K8"/>
    <mergeCell ref="AC5:AC8"/>
    <mergeCell ref="T5:T14"/>
    <mergeCell ref="A9:A14"/>
    <mergeCell ref="B9:B14"/>
    <mergeCell ref="K9:K14"/>
    <mergeCell ref="AL9:AL14"/>
    <mergeCell ref="AC3:AD3"/>
    <mergeCell ref="AE3:AG3"/>
    <mergeCell ref="AL3:AM3"/>
    <mergeCell ref="C2:D2"/>
    <mergeCell ref="F2:L2"/>
    <mergeCell ref="B3:C3"/>
    <mergeCell ref="D3:F3"/>
    <mergeCell ref="K3:L3"/>
  </mergeCells>
  <phoneticPr fontId="22" type="noConversion"/>
  <pageMargins left="0.39370078740157483" right="0.39370078740157483" top="0" bottom="0" header="0.31496062992125984" footer="0.31496062992125984"/>
  <pageSetup paperSize="9" scale="5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view="pageBreakPreview" zoomScale="55" zoomScaleSheetLayoutView="55" workbookViewId="0">
      <selection activeCell="C2" sqref="C2:D2"/>
    </sheetView>
  </sheetViews>
  <sheetFormatPr defaultColWidth="8.875" defaultRowHeight="19.5"/>
  <cols>
    <col min="1" max="1" width="6.625" style="3" customWidth="1"/>
    <col min="2" max="2" width="8.875" style="12" customWidth="1"/>
    <col min="3" max="3" width="10.625" style="10" customWidth="1"/>
    <col min="4" max="4" width="11.625" style="10" customWidth="1"/>
    <col min="5" max="5" width="10.625" style="10" customWidth="1"/>
    <col min="6" max="6" width="10.625" style="12" customWidth="1"/>
    <col min="7" max="7" width="5.5" style="31" hidden="1" customWidth="1"/>
    <col min="8" max="8" width="10.125" style="32" hidden="1" customWidth="1"/>
    <col min="9" max="10" width="6.625" style="32" hidden="1" customWidth="1"/>
    <col min="11" max="11" width="9.125" style="12" customWidth="1"/>
    <col min="12" max="12" width="10.625" style="10" customWidth="1"/>
    <col min="13" max="13" width="11.625" style="38" customWidth="1"/>
    <col min="14" max="14" width="10.625" style="39" customWidth="1"/>
    <col min="15" max="15" width="10.625" style="12" customWidth="1"/>
    <col min="16" max="16" width="5.5" style="31" hidden="1" customWidth="1"/>
    <col min="17" max="17" width="5.75" style="32" hidden="1" customWidth="1"/>
    <col min="18" max="19" width="6.625" style="32" hidden="1" customWidth="1"/>
    <col min="20" max="20" width="8.625" style="6" customWidth="1"/>
    <col min="21" max="21" width="10.625" style="7" customWidth="1"/>
    <col min="22" max="22" width="11.625" style="7" customWidth="1"/>
    <col min="23" max="24" width="10.625" style="6" customWidth="1"/>
    <col min="25" max="25" width="5.5" style="17" hidden="1" customWidth="1"/>
    <col min="26" max="26" width="5.75" style="18" hidden="1" customWidth="1"/>
    <col min="27" max="28" width="6.625" style="18" hidden="1" customWidth="1"/>
    <col min="29" max="29" width="8.5" style="2" customWidth="1"/>
    <col min="30" max="30" width="10.625" style="3" customWidth="1"/>
    <col min="31" max="31" width="11.625" style="3" customWidth="1"/>
    <col min="32" max="33" width="10.625" style="2" customWidth="1"/>
    <col min="34" max="34" width="5.5" style="17" hidden="1" customWidth="1"/>
    <col min="35" max="35" width="5.75" style="18" hidden="1" customWidth="1"/>
    <col min="36" max="37" width="6.625" style="18" hidden="1" customWidth="1"/>
    <col min="38" max="38" width="8.5" style="2" customWidth="1"/>
    <col min="39" max="40" width="11.625" style="1" customWidth="1"/>
    <col min="41" max="42" width="10.625" style="1" customWidth="1"/>
    <col min="43" max="16384" width="8.875" style="1"/>
  </cols>
  <sheetData>
    <row r="1" spans="1:42" s="16" customFormat="1" ht="31.5" customHeight="1">
      <c r="A1" s="444" t="s">
        <v>283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</row>
    <row r="2" spans="1:42" s="4" customFormat="1" thickBot="1">
      <c r="A2" s="82" t="s">
        <v>25</v>
      </c>
      <c r="B2" s="83"/>
      <c r="C2" s="445">
        <v>400</v>
      </c>
      <c r="D2" s="445"/>
      <c r="E2" s="83"/>
      <c r="F2" s="404"/>
      <c r="G2" s="404"/>
      <c r="H2" s="404"/>
      <c r="I2" s="404"/>
      <c r="J2" s="404"/>
      <c r="K2" s="404"/>
      <c r="L2" s="404"/>
      <c r="M2" s="83"/>
      <c r="N2" s="84"/>
      <c r="O2" s="83"/>
      <c r="P2" s="85"/>
      <c r="Q2" s="85"/>
      <c r="R2" s="85"/>
      <c r="S2" s="85"/>
      <c r="T2" s="83"/>
      <c r="U2" s="83"/>
      <c r="V2" s="83"/>
      <c r="W2" s="84"/>
      <c r="X2" s="83"/>
      <c r="Y2" s="85"/>
      <c r="Z2" s="85"/>
      <c r="AA2" s="85"/>
      <c r="AB2" s="83"/>
      <c r="AC2" s="83"/>
      <c r="AD2" s="83"/>
      <c r="AE2" s="83"/>
      <c r="AF2" s="83"/>
      <c r="AG2" s="83"/>
      <c r="AH2" s="83"/>
      <c r="AI2" s="83"/>
      <c r="AJ2" s="83"/>
      <c r="AK2" s="83" t="s">
        <v>26</v>
      </c>
      <c r="AL2" s="83"/>
    </row>
    <row r="3" spans="1:42" s="13" customFormat="1" ht="31.5" customHeight="1">
      <c r="A3" s="86" t="s">
        <v>27</v>
      </c>
      <c r="B3" s="415">
        <v>44830</v>
      </c>
      <c r="C3" s="416"/>
      <c r="D3" s="417">
        <f>B3</f>
        <v>44830</v>
      </c>
      <c r="E3" s="418"/>
      <c r="F3" s="419"/>
      <c r="G3" s="87"/>
      <c r="H3" s="87"/>
      <c r="I3" s="87"/>
      <c r="J3" s="87"/>
      <c r="K3" s="415">
        <f>B3+1</f>
        <v>44831</v>
      </c>
      <c r="L3" s="416"/>
      <c r="M3" s="417">
        <f>K3</f>
        <v>44831</v>
      </c>
      <c r="N3" s="418"/>
      <c r="O3" s="419"/>
      <c r="P3" s="87"/>
      <c r="Q3" s="87"/>
      <c r="R3" s="87"/>
      <c r="S3" s="87"/>
      <c r="T3" s="415">
        <f>K3+1</f>
        <v>44832</v>
      </c>
      <c r="U3" s="416"/>
      <c r="V3" s="417">
        <f>T3</f>
        <v>44832</v>
      </c>
      <c r="W3" s="418"/>
      <c r="X3" s="419"/>
      <c r="Y3" s="87"/>
      <c r="Z3" s="87"/>
      <c r="AA3" s="87"/>
      <c r="AB3" s="87"/>
      <c r="AC3" s="415">
        <f>T3+1</f>
        <v>44833</v>
      </c>
      <c r="AD3" s="416"/>
      <c r="AE3" s="417">
        <f>AC3</f>
        <v>44833</v>
      </c>
      <c r="AF3" s="418"/>
      <c r="AG3" s="419"/>
      <c r="AH3" s="87"/>
      <c r="AI3" s="87"/>
      <c r="AJ3" s="87"/>
      <c r="AK3" s="87"/>
      <c r="AL3" s="415">
        <f>AC3+1</f>
        <v>44834</v>
      </c>
      <c r="AM3" s="416"/>
      <c r="AN3" s="417">
        <f>AL3</f>
        <v>44834</v>
      </c>
      <c r="AO3" s="418"/>
      <c r="AP3" s="419"/>
    </row>
    <row r="4" spans="1:42" s="15" customFormat="1" ht="37.5">
      <c r="A4" s="91" t="s">
        <v>28</v>
      </c>
      <c r="B4" s="95" t="s">
        <v>29</v>
      </c>
      <c r="C4" s="96" t="s">
        <v>30</v>
      </c>
      <c r="D4" s="97" t="s">
        <v>31</v>
      </c>
      <c r="E4" s="97" t="s">
        <v>32</v>
      </c>
      <c r="F4" s="98" t="s">
        <v>33</v>
      </c>
      <c r="G4" s="92" t="s">
        <v>34</v>
      </c>
      <c r="H4" s="93" t="s">
        <v>35</v>
      </c>
      <c r="I4" s="93" t="s">
        <v>36</v>
      </c>
      <c r="J4" s="94" t="s">
        <v>37</v>
      </c>
      <c r="K4" s="95" t="s">
        <v>29</v>
      </c>
      <c r="L4" s="96" t="s">
        <v>30</v>
      </c>
      <c r="M4" s="97" t="s">
        <v>31</v>
      </c>
      <c r="N4" s="97" t="s">
        <v>32</v>
      </c>
      <c r="O4" s="98"/>
      <c r="P4" s="92" t="s">
        <v>34</v>
      </c>
      <c r="Q4" s="93" t="s">
        <v>35</v>
      </c>
      <c r="R4" s="93" t="s">
        <v>36</v>
      </c>
      <c r="S4" s="94" t="s">
        <v>37</v>
      </c>
      <c r="T4" s="95" t="s">
        <v>29</v>
      </c>
      <c r="U4" s="96" t="s">
        <v>30</v>
      </c>
      <c r="V4" s="97" t="s">
        <v>31</v>
      </c>
      <c r="W4" s="97" t="s">
        <v>32</v>
      </c>
      <c r="X4" s="98"/>
      <c r="Y4" s="99" t="s">
        <v>34</v>
      </c>
      <c r="Z4" s="100" t="s">
        <v>35</v>
      </c>
      <c r="AA4" s="100" t="s">
        <v>36</v>
      </c>
      <c r="AB4" s="101" t="s">
        <v>37</v>
      </c>
      <c r="AC4" s="95" t="s">
        <v>29</v>
      </c>
      <c r="AD4" s="96" t="s">
        <v>30</v>
      </c>
      <c r="AE4" s="97" t="s">
        <v>31</v>
      </c>
      <c r="AF4" s="97" t="s">
        <v>32</v>
      </c>
      <c r="AG4" s="98"/>
      <c r="AH4" s="99" t="s">
        <v>34</v>
      </c>
      <c r="AI4" s="100" t="s">
        <v>35</v>
      </c>
      <c r="AJ4" s="100" t="s">
        <v>36</v>
      </c>
      <c r="AK4" s="101" t="s">
        <v>37</v>
      </c>
      <c r="AL4" s="95" t="s">
        <v>29</v>
      </c>
      <c r="AM4" s="96" t="s">
        <v>30</v>
      </c>
      <c r="AN4" s="97" t="s">
        <v>31</v>
      </c>
      <c r="AO4" s="97" t="s">
        <v>32</v>
      </c>
      <c r="AP4" s="98"/>
    </row>
    <row r="5" spans="1:42" s="14" customFormat="1" ht="30" customHeight="1">
      <c r="A5" s="426" t="s">
        <v>0</v>
      </c>
      <c r="B5" s="450" t="str">
        <f>萬新月菜單!C21</f>
        <v>白米飯</v>
      </c>
      <c r="C5" s="96" t="s">
        <v>61</v>
      </c>
      <c r="D5" s="96">
        <v>110</v>
      </c>
      <c r="E5" s="129">
        <f t="shared" ref="E5" si="0">D5*400/1000</f>
        <v>44</v>
      </c>
      <c r="F5" s="98"/>
      <c r="G5" s="107"/>
      <c r="H5" s="108"/>
      <c r="I5" s="108"/>
      <c r="J5" s="109"/>
      <c r="K5" s="450" t="str">
        <f>萬新月菜單!C22</f>
        <v>小米飯</v>
      </c>
      <c r="L5" s="96" t="s">
        <v>82</v>
      </c>
      <c r="M5" s="96">
        <v>95</v>
      </c>
      <c r="N5" s="129">
        <f t="shared" ref="N5:N6" si="1">M5*400/1000</f>
        <v>38</v>
      </c>
      <c r="O5" s="98"/>
      <c r="P5" s="107"/>
      <c r="Q5" s="108"/>
      <c r="R5" s="108"/>
      <c r="S5" s="109"/>
      <c r="T5" s="450" t="str">
        <f>萬新月菜單!C23</f>
        <v>炒粄條</v>
      </c>
      <c r="U5" s="96" t="s">
        <v>250</v>
      </c>
      <c r="V5" s="96">
        <v>187</v>
      </c>
      <c r="W5" s="129">
        <f t="shared" ref="W5" si="2">V5*1025/1000</f>
        <v>191.67500000000001</v>
      </c>
      <c r="X5" s="98"/>
      <c r="Y5" s="107"/>
      <c r="Z5" s="108"/>
      <c r="AA5" s="108"/>
      <c r="AB5" s="109"/>
      <c r="AC5" s="450" t="str">
        <f>萬新月菜單!C24</f>
        <v>胚芽米飯</v>
      </c>
      <c r="AD5" s="96" t="s">
        <v>60</v>
      </c>
      <c r="AE5" s="96">
        <v>95</v>
      </c>
      <c r="AF5" s="129">
        <f t="shared" ref="AF5:AF6" si="3">AE5*400/1000</f>
        <v>38</v>
      </c>
      <c r="AG5" s="98"/>
      <c r="AH5" s="318"/>
      <c r="AI5" s="108"/>
      <c r="AJ5" s="108"/>
      <c r="AK5" s="109"/>
      <c r="AL5" s="450" t="str">
        <f>萬新月菜單!C25</f>
        <v>糙米飯</v>
      </c>
      <c r="AM5" s="96" t="s">
        <v>60</v>
      </c>
      <c r="AN5" s="96">
        <v>95</v>
      </c>
      <c r="AO5" s="129">
        <f t="shared" ref="AO5:AO6" si="4">AN5*400/1000</f>
        <v>38</v>
      </c>
      <c r="AP5" s="98"/>
    </row>
    <row r="6" spans="1:42" s="14" customFormat="1" ht="30" customHeight="1">
      <c r="A6" s="427"/>
      <c r="B6" s="451"/>
      <c r="C6" s="96"/>
      <c r="D6" s="96"/>
      <c r="E6" s="129"/>
      <c r="F6" s="98"/>
      <c r="G6" s="107"/>
      <c r="H6" s="119"/>
      <c r="I6" s="120"/>
      <c r="J6" s="121"/>
      <c r="K6" s="451"/>
      <c r="L6" s="96" t="s">
        <v>94</v>
      </c>
      <c r="M6" s="96">
        <v>15</v>
      </c>
      <c r="N6" s="129">
        <f t="shared" si="1"/>
        <v>6</v>
      </c>
      <c r="O6" s="98"/>
      <c r="P6" s="107"/>
      <c r="Q6" s="119"/>
      <c r="R6" s="120"/>
      <c r="S6" s="121"/>
      <c r="T6" s="451"/>
      <c r="U6" s="96" t="s">
        <v>251</v>
      </c>
      <c r="V6" s="96">
        <v>39</v>
      </c>
      <c r="W6" s="129">
        <f t="shared" ref="W6:W11" si="5">V6*400/1000</f>
        <v>15.6</v>
      </c>
      <c r="X6" s="98"/>
      <c r="Y6" s="107"/>
      <c r="Z6" s="119"/>
      <c r="AA6" s="122"/>
      <c r="AB6" s="123"/>
      <c r="AC6" s="451"/>
      <c r="AD6" s="96" t="s">
        <v>59</v>
      </c>
      <c r="AE6" s="96">
        <v>15</v>
      </c>
      <c r="AF6" s="129">
        <f t="shared" si="3"/>
        <v>6</v>
      </c>
      <c r="AG6" s="98"/>
      <c r="AH6" s="318"/>
      <c r="AI6" s="321"/>
      <c r="AJ6" s="322"/>
      <c r="AK6" s="323"/>
      <c r="AL6" s="451"/>
      <c r="AM6" s="96" t="s">
        <v>268</v>
      </c>
      <c r="AN6" s="96">
        <v>15</v>
      </c>
      <c r="AO6" s="129">
        <f t="shared" si="4"/>
        <v>6</v>
      </c>
      <c r="AP6" s="98"/>
    </row>
    <row r="7" spans="1:42" s="14" customFormat="1" ht="30" customHeight="1">
      <c r="A7" s="427"/>
      <c r="B7" s="451"/>
      <c r="C7" s="96"/>
      <c r="D7" s="96"/>
      <c r="E7" s="129"/>
      <c r="F7" s="98"/>
      <c r="G7" s="127"/>
      <c r="H7" s="108"/>
      <c r="I7" s="108"/>
      <c r="J7" s="109"/>
      <c r="K7" s="451"/>
      <c r="L7" s="96"/>
      <c r="M7" s="96"/>
      <c r="N7" s="129"/>
      <c r="O7" s="98"/>
      <c r="P7" s="127"/>
      <c r="Q7" s="108"/>
      <c r="R7" s="120"/>
      <c r="S7" s="109"/>
      <c r="T7" s="451"/>
      <c r="U7" s="96" t="s">
        <v>252</v>
      </c>
      <c r="V7" s="96">
        <v>5</v>
      </c>
      <c r="W7" s="129">
        <f t="shared" si="5"/>
        <v>2</v>
      </c>
      <c r="X7" s="98"/>
      <c r="Y7" s="107"/>
      <c r="Z7" s="108"/>
      <c r="AA7" s="108"/>
      <c r="AB7" s="109"/>
      <c r="AC7" s="451"/>
      <c r="AD7" s="96"/>
      <c r="AE7" s="96"/>
      <c r="AF7" s="129"/>
      <c r="AG7" s="98"/>
      <c r="AH7" s="324"/>
      <c r="AI7" s="321"/>
      <c r="AJ7" s="322"/>
      <c r="AK7" s="109"/>
      <c r="AL7" s="451"/>
      <c r="AM7" s="96"/>
      <c r="AN7" s="96"/>
      <c r="AO7" s="129"/>
      <c r="AP7" s="98"/>
    </row>
    <row r="8" spans="1:42" s="14" customFormat="1" ht="30" customHeight="1">
      <c r="A8" s="428"/>
      <c r="B8" s="452"/>
      <c r="C8" s="96"/>
      <c r="D8" s="96"/>
      <c r="E8" s="129"/>
      <c r="F8" s="98"/>
      <c r="G8" s="131"/>
      <c r="H8" s="119"/>
      <c r="I8" s="120"/>
      <c r="J8" s="121"/>
      <c r="K8" s="452"/>
      <c r="L8" s="96"/>
      <c r="M8" s="96"/>
      <c r="N8" s="129"/>
      <c r="O8" s="98"/>
      <c r="P8" s="131"/>
      <c r="Q8" s="132"/>
      <c r="R8" s="120"/>
      <c r="S8" s="121"/>
      <c r="T8" s="451"/>
      <c r="U8" s="309" t="s">
        <v>90</v>
      </c>
      <c r="V8" s="96">
        <v>20</v>
      </c>
      <c r="W8" s="129">
        <f t="shared" si="5"/>
        <v>8</v>
      </c>
      <c r="X8" s="134"/>
      <c r="Y8" s="377"/>
      <c r="Z8" s="309"/>
      <c r="AA8" s="120"/>
      <c r="AB8" s="136"/>
      <c r="AC8" s="452"/>
      <c r="AD8" s="96"/>
      <c r="AE8" s="96"/>
      <c r="AF8" s="129"/>
      <c r="AG8" s="98"/>
      <c r="AH8" s="324"/>
      <c r="AI8" s="321"/>
      <c r="AJ8" s="322"/>
      <c r="AK8" s="325"/>
      <c r="AL8" s="452"/>
      <c r="AM8" s="96"/>
      <c r="AN8" s="96"/>
      <c r="AO8" s="129"/>
      <c r="AP8" s="98"/>
    </row>
    <row r="9" spans="1:42" s="14" customFormat="1" ht="30" customHeight="1">
      <c r="A9" s="434" t="s">
        <v>4</v>
      </c>
      <c r="B9" s="447" t="str">
        <f>萬新月菜單!D21</f>
        <v>筍干燒肉</v>
      </c>
      <c r="C9" s="96" t="s">
        <v>143</v>
      </c>
      <c r="D9" s="96">
        <v>65</v>
      </c>
      <c r="E9" s="129">
        <f t="shared" ref="E9:E10" si="6">D9*400/1000</f>
        <v>26</v>
      </c>
      <c r="F9" s="98"/>
      <c r="G9" s="107"/>
      <c r="H9" s="119"/>
      <c r="I9" s="120"/>
      <c r="J9" s="121"/>
      <c r="K9" s="447" t="str">
        <f>萬新月菜單!D22</f>
        <v>椒鹽魚片×1</v>
      </c>
      <c r="L9" s="96" t="s">
        <v>248</v>
      </c>
      <c r="M9" s="96">
        <v>50</v>
      </c>
      <c r="N9" s="129">
        <f t="shared" ref="N9" si="7">M9*400/1000</f>
        <v>20</v>
      </c>
      <c r="O9" s="98"/>
      <c r="P9" s="107"/>
      <c r="Q9" s="119"/>
      <c r="R9" s="120"/>
      <c r="S9" s="121"/>
      <c r="T9" s="451"/>
      <c r="U9" s="96" t="s">
        <v>253</v>
      </c>
      <c r="V9" s="96">
        <v>1</v>
      </c>
      <c r="W9" s="129">
        <f t="shared" si="5"/>
        <v>0.4</v>
      </c>
      <c r="X9" s="98"/>
      <c r="Y9" s="107"/>
      <c r="Z9" s="119"/>
      <c r="AA9" s="120"/>
      <c r="AB9" s="123"/>
      <c r="AC9" s="447" t="str">
        <f>萬新月菜單!D24</f>
        <v>羅勒豬柳</v>
      </c>
      <c r="AD9" s="96" t="s">
        <v>148</v>
      </c>
      <c r="AE9" s="96">
        <v>65</v>
      </c>
      <c r="AF9" s="129">
        <f t="shared" ref="AF9:AF11" si="8">AE9*400/1000</f>
        <v>26</v>
      </c>
      <c r="AG9" s="98"/>
      <c r="AH9" s="318"/>
      <c r="AI9" s="321"/>
      <c r="AJ9" s="322"/>
      <c r="AK9" s="326"/>
      <c r="AL9" s="447" t="str">
        <f>萬新月菜單!D25</f>
        <v>成都子雞</v>
      </c>
      <c r="AM9" s="96" t="s">
        <v>269</v>
      </c>
      <c r="AN9" s="96">
        <v>70</v>
      </c>
      <c r="AO9" s="129">
        <f t="shared" ref="AO9:AO10" si="9">AN9*400/1000</f>
        <v>28</v>
      </c>
      <c r="AP9" s="98"/>
    </row>
    <row r="10" spans="1:42" s="14" customFormat="1" ht="30" customHeight="1">
      <c r="A10" s="435"/>
      <c r="B10" s="448"/>
      <c r="C10" s="96" t="s">
        <v>246</v>
      </c>
      <c r="D10" s="96">
        <v>52</v>
      </c>
      <c r="E10" s="129">
        <f t="shared" si="6"/>
        <v>20.8</v>
      </c>
      <c r="F10" s="98"/>
      <c r="G10" s="131"/>
      <c r="H10" s="119"/>
      <c r="I10" s="120"/>
      <c r="J10" s="121"/>
      <c r="K10" s="448"/>
      <c r="L10" s="96"/>
      <c r="M10" s="96"/>
      <c r="N10" s="129"/>
      <c r="O10" s="98"/>
      <c r="P10" s="107"/>
      <c r="Q10" s="132"/>
      <c r="R10" s="120"/>
      <c r="S10" s="121"/>
      <c r="T10" s="451"/>
      <c r="U10" s="96" t="s">
        <v>109</v>
      </c>
      <c r="V10" s="96">
        <v>28</v>
      </c>
      <c r="W10" s="129">
        <f t="shared" si="5"/>
        <v>11.2</v>
      </c>
      <c r="X10" s="98"/>
      <c r="Y10" s="131"/>
      <c r="Z10" s="119"/>
      <c r="AA10" s="120"/>
      <c r="AB10" s="121"/>
      <c r="AC10" s="448"/>
      <c r="AD10" s="96" t="s">
        <v>38</v>
      </c>
      <c r="AE10" s="96">
        <v>40</v>
      </c>
      <c r="AF10" s="129">
        <f t="shared" si="8"/>
        <v>16</v>
      </c>
      <c r="AG10" s="98"/>
      <c r="AH10" s="324"/>
      <c r="AI10" s="321"/>
      <c r="AJ10" s="322"/>
      <c r="AK10" s="326"/>
      <c r="AL10" s="448"/>
      <c r="AM10" s="96" t="s">
        <v>270</v>
      </c>
      <c r="AN10" s="96">
        <v>47</v>
      </c>
      <c r="AO10" s="129">
        <f t="shared" si="9"/>
        <v>18.8</v>
      </c>
      <c r="AP10" s="98"/>
    </row>
    <row r="11" spans="1:42" s="14" customFormat="1" ht="30" customHeight="1">
      <c r="A11" s="435"/>
      <c r="B11" s="448"/>
      <c r="C11" s="96"/>
      <c r="D11" s="96"/>
      <c r="E11" s="129"/>
      <c r="F11" s="98"/>
      <c r="G11" s="107"/>
      <c r="H11" s="119"/>
      <c r="I11" s="120"/>
      <c r="J11" s="121"/>
      <c r="K11" s="448"/>
      <c r="L11" s="96"/>
      <c r="M11" s="96"/>
      <c r="N11" s="129"/>
      <c r="O11" s="98"/>
      <c r="P11" s="107"/>
      <c r="Q11" s="119"/>
      <c r="R11" s="120"/>
      <c r="S11" s="121"/>
      <c r="T11" s="451"/>
      <c r="U11" s="96" t="s">
        <v>92</v>
      </c>
      <c r="V11" s="96">
        <v>6</v>
      </c>
      <c r="W11" s="129">
        <f t="shared" si="5"/>
        <v>2.4</v>
      </c>
      <c r="X11" s="98"/>
      <c r="Y11" s="143"/>
      <c r="Z11" s="119"/>
      <c r="AA11" s="122"/>
      <c r="AB11" s="123"/>
      <c r="AC11" s="448"/>
      <c r="AD11" s="96" t="s">
        <v>210</v>
      </c>
      <c r="AE11" s="96">
        <v>2</v>
      </c>
      <c r="AF11" s="129">
        <f t="shared" si="8"/>
        <v>0.8</v>
      </c>
      <c r="AG11" s="98"/>
      <c r="AH11" s="327"/>
      <c r="AI11" s="321"/>
      <c r="AJ11" s="328"/>
      <c r="AK11" s="323"/>
      <c r="AL11" s="448"/>
      <c r="AM11" s="96"/>
      <c r="AN11" s="96"/>
      <c r="AO11" s="129"/>
      <c r="AP11" s="98"/>
    </row>
    <row r="12" spans="1:42" s="14" customFormat="1" ht="30" customHeight="1">
      <c r="A12" s="435"/>
      <c r="B12" s="448"/>
      <c r="C12" s="96"/>
      <c r="D12" s="96"/>
      <c r="E12" s="96"/>
      <c r="F12" s="98"/>
      <c r="G12" s="107"/>
      <c r="H12" s="119"/>
      <c r="I12" s="120"/>
      <c r="J12" s="121"/>
      <c r="K12" s="448"/>
      <c r="L12" s="96"/>
      <c r="M12" s="96"/>
      <c r="N12" s="129"/>
      <c r="O12" s="98"/>
      <c r="P12" s="107"/>
      <c r="Q12" s="119"/>
      <c r="R12" s="120"/>
      <c r="S12" s="121"/>
      <c r="T12" s="451"/>
      <c r="U12" s="96"/>
      <c r="V12" s="96"/>
      <c r="W12" s="129"/>
      <c r="X12" s="98"/>
      <c r="Y12" s="138"/>
      <c r="Z12" s="139"/>
      <c r="AA12" s="120"/>
      <c r="AB12" s="123"/>
      <c r="AC12" s="448"/>
      <c r="AD12" s="96"/>
      <c r="AE12" s="96"/>
      <c r="AF12" s="129"/>
      <c r="AG12" s="98"/>
      <c r="AH12" s="318"/>
      <c r="AI12" s="321"/>
      <c r="AJ12" s="328"/>
      <c r="AK12" s="323"/>
      <c r="AL12" s="448"/>
      <c r="AM12" s="96"/>
      <c r="AN12" s="96"/>
      <c r="AO12" s="129"/>
      <c r="AP12" s="98"/>
    </row>
    <row r="13" spans="1:42" s="14" customFormat="1" ht="30" customHeight="1">
      <c r="A13" s="435"/>
      <c r="B13" s="448"/>
      <c r="C13" s="96"/>
      <c r="D13" s="96"/>
      <c r="E13" s="309"/>
      <c r="F13" s="98"/>
      <c r="G13" s="107"/>
      <c r="H13" s="119"/>
      <c r="I13" s="120"/>
      <c r="J13" s="146"/>
      <c r="K13" s="448"/>
      <c r="L13" s="96"/>
      <c r="M13" s="96"/>
      <c r="N13" s="129"/>
      <c r="O13" s="98"/>
      <c r="P13" s="107"/>
      <c r="Q13" s="119"/>
      <c r="R13" s="120"/>
      <c r="S13" s="146"/>
      <c r="T13" s="451"/>
      <c r="U13" s="96"/>
      <c r="V13" s="96"/>
      <c r="W13" s="129"/>
      <c r="X13" s="98"/>
      <c r="Y13" s="107"/>
      <c r="Z13" s="139"/>
      <c r="AA13" s="139"/>
      <c r="AB13" s="147"/>
      <c r="AC13" s="448"/>
      <c r="AD13" s="96"/>
      <c r="AE13" s="96"/>
      <c r="AF13" s="129"/>
      <c r="AG13" s="98"/>
      <c r="AH13" s="324"/>
      <c r="AI13" s="321"/>
      <c r="AJ13" s="322"/>
      <c r="AK13" s="329"/>
      <c r="AL13" s="448"/>
      <c r="AM13" s="96"/>
      <c r="AN13" s="96"/>
      <c r="AO13" s="129"/>
      <c r="AP13" s="98"/>
    </row>
    <row r="14" spans="1:42" s="14" customFormat="1" ht="30" customHeight="1">
      <c r="A14" s="439"/>
      <c r="B14" s="454"/>
      <c r="C14" s="96"/>
      <c r="D14" s="96"/>
      <c r="E14" s="129"/>
      <c r="F14" s="98"/>
      <c r="G14" s="107"/>
      <c r="H14" s="119"/>
      <c r="I14" s="120"/>
      <c r="J14" s="121"/>
      <c r="K14" s="454"/>
      <c r="L14" s="96"/>
      <c r="M14" s="96"/>
      <c r="N14" s="129"/>
      <c r="O14" s="98"/>
      <c r="P14" s="107"/>
      <c r="Q14" s="119"/>
      <c r="R14" s="119"/>
      <c r="S14" s="146"/>
      <c r="T14" s="452"/>
      <c r="U14" s="96"/>
      <c r="V14" s="96"/>
      <c r="W14" s="129"/>
      <c r="X14" s="98"/>
      <c r="Y14" s="150"/>
      <c r="Z14" s="139"/>
      <c r="AA14" s="139"/>
      <c r="AB14" s="147"/>
      <c r="AC14" s="454"/>
      <c r="AD14" s="96"/>
      <c r="AE14" s="96"/>
      <c r="AF14" s="129"/>
      <c r="AG14" s="98"/>
      <c r="AH14" s="330"/>
      <c r="AI14" s="331"/>
      <c r="AJ14" s="331"/>
      <c r="AK14" s="329"/>
      <c r="AL14" s="454"/>
      <c r="AM14" s="96"/>
      <c r="AN14" s="96"/>
      <c r="AO14" s="129"/>
      <c r="AP14" s="98"/>
    </row>
    <row r="15" spans="1:42" s="14" customFormat="1" ht="30" customHeight="1">
      <c r="A15" s="434" t="s">
        <v>15</v>
      </c>
      <c r="B15" s="447" t="str">
        <f>萬新月菜單!E21</f>
        <v>滷豆干丁</v>
      </c>
      <c r="C15" s="96" t="s">
        <v>196</v>
      </c>
      <c r="D15" s="96">
        <v>66</v>
      </c>
      <c r="E15" s="129">
        <f t="shared" ref="E15" si="10">D15*400/1000</f>
        <v>26.4</v>
      </c>
      <c r="F15" s="98"/>
      <c r="G15" s="107"/>
      <c r="H15" s="119"/>
      <c r="I15" s="119"/>
      <c r="J15" s="146"/>
      <c r="K15" s="447" t="str">
        <f>萬新月菜單!E22</f>
        <v>香菇肉燥</v>
      </c>
      <c r="L15" s="96" t="s">
        <v>209</v>
      </c>
      <c r="M15" s="96">
        <v>30</v>
      </c>
      <c r="N15" s="129">
        <f t="shared" ref="N15:N17" si="11">M15*400/1000</f>
        <v>12</v>
      </c>
      <c r="O15" s="98"/>
      <c r="P15" s="107"/>
      <c r="Q15" s="119"/>
      <c r="R15" s="119"/>
      <c r="S15" s="146"/>
      <c r="T15" s="447" t="str">
        <f>萬新月菜單!E23</f>
        <v>鹽酥拼盤</v>
      </c>
      <c r="U15" s="96" t="s">
        <v>110</v>
      </c>
      <c r="V15" s="96">
        <v>65</v>
      </c>
      <c r="W15" s="129">
        <f t="shared" ref="W15:W17" si="12">V15*400/1000</f>
        <v>26</v>
      </c>
      <c r="X15" s="98"/>
      <c r="Y15" s="150"/>
      <c r="Z15" s="139"/>
      <c r="AA15" s="139"/>
      <c r="AB15" s="147"/>
      <c r="AC15" s="447" t="str">
        <f>萬新月菜單!E24</f>
        <v>豆包甘藍</v>
      </c>
      <c r="AD15" s="96" t="s">
        <v>111</v>
      </c>
      <c r="AE15" s="96">
        <v>30</v>
      </c>
      <c r="AF15" s="129">
        <f t="shared" ref="AF15:AF17" si="13">AE15*400/1000</f>
        <v>12</v>
      </c>
      <c r="AG15" s="98"/>
      <c r="AH15" s="318"/>
      <c r="AI15" s="321"/>
      <c r="AJ15" s="328"/>
      <c r="AK15" s="325"/>
      <c r="AL15" s="447" t="str">
        <f>萬新月菜單!E25</f>
        <v>三絲炒蛋</v>
      </c>
      <c r="AM15" s="96" t="s">
        <v>271</v>
      </c>
      <c r="AN15" s="96">
        <v>33</v>
      </c>
      <c r="AO15" s="129">
        <f t="shared" ref="AO15:AO17" si="14">AN15*400/1000</f>
        <v>13.2</v>
      </c>
      <c r="AP15" s="98"/>
    </row>
    <row r="16" spans="1:42" s="14" customFormat="1" ht="30" customHeight="1">
      <c r="A16" s="435"/>
      <c r="B16" s="448"/>
      <c r="C16" s="96"/>
      <c r="D16" s="96"/>
      <c r="E16" s="129"/>
      <c r="F16" s="98"/>
      <c r="G16" s="107"/>
      <c r="H16" s="119"/>
      <c r="I16" s="120"/>
      <c r="J16" s="121"/>
      <c r="K16" s="448"/>
      <c r="L16" s="96" t="s">
        <v>161</v>
      </c>
      <c r="M16" s="96">
        <v>20</v>
      </c>
      <c r="N16" s="129">
        <f t="shared" si="11"/>
        <v>8</v>
      </c>
      <c r="O16" s="98"/>
      <c r="P16" s="107"/>
      <c r="Q16" s="132"/>
      <c r="R16" s="120"/>
      <c r="S16" s="121"/>
      <c r="T16" s="448"/>
      <c r="U16" s="96" t="s">
        <v>255</v>
      </c>
      <c r="V16" s="96">
        <v>18</v>
      </c>
      <c r="W16" s="129">
        <f t="shared" si="12"/>
        <v>7.2</v>
      </c>
      <c r="X16" s="98"/>
      <c r="Y16" s="150"/>
      <c r="Z16" s="152"/>
      <c r="AA16" s="140"/>
      <c r="AB16" s="136"/>
      <c r="AC16" s="448"/>
      <c r="AD16" s="96" t="s">
        <v>91</v>
      </c>
      <c r="AE16" s="96">
        <v>40</v>
      </c>
      <c r="AF16" s="129">
        <f t="shared" si="13"/>
        <v>16</v>
      </c>
      <c r="AG16" s="98"/>
      <c r="AH16" s="332"/>
      <c r="AI16" s="333"/>
      <c r="AJ16" s="334"/>
      <c r="AK16" s="323"/>
      <c r="AL16" s="448"/>
      <c r="AM16" s="96" t="s">
        <v>272</v>
      </c>
      <c r="AN16" s="96">
        <v>25</v>
      </c>
      <c r="AO16" s="129">
        <f t="shared" si="14"/>
        <v>10</v>
      </c>
      <c r="AP16" s="98"/>
    </row>
    <row r="17" spans="1:42" s="14" customFormat="1" ht="30" customHeight="1">
      <c r="A17" s="435"/>
      <c r="B17" s="448"/>
      <c r="C17" s="96"/>
      <c r="D17" s="96"/>
      <c r="E17" s="129"/>
      <c r="F17" s="98"/>
      <c r="G17" s="107"/>
      <c r="H17" s="119"/>
      <c r="I17" s="120"/>
      <c r="J17" s="121"/>
      <c r="K17" s="448"/>
      <c r="L17" s="96" t="s">
        <v>165</v>
      </c>
      <c r="M17" s="96">
        <v>30</v>
      </c>
      <c r="N17" s="129">
        <f t="shared" si="11"/>
        <v>12</v>
      </c>
      <c r="O17" s="98"/>
      <c r="P17" s="107"/>
      <c r="Q17" s="120"/>
      <c r="R17" s="120"/>
      <c r="S17" s="121"/>
      <c r="T17" s="448"/>
      <c r="U17" s="96" t="s">
        <v>163</v>
      </c>
      <c r="V17" s="96">
        <v>10</v>
      </c>
      <c r="W17" s="129">
        <f t="shared" si="12"/>
        <v>4</v>
      </c>
      <c r="X17" s="98"/>
      <c r="Y17" s="156"/>
      <c r="Z17" s="152"/>
      <c r="AA17" s="155"/>
      <c r="AB17" s="123"/>
      <c r="AC17" s="448"/>
      <c r="AD17" s="96" t="s">
        <v>119</v>
      </c>
      <c r="AE17" s="96">
        <v>10</v>
      </c>
      <c r="AF17" s="129">
        <f t="shared" si="13"/>
        <v>4</v>
      </c>
      <c r="AG17" s="98"/>
      <c r="AH17" s="330"/>
      <c r="AI17" s="335"/>
      <c r="AJ17" s="322"/>
      <c r="AK17" s="325"/>
      <c r="AL17" s="448"/>
      <c r="AM17" s="96" t="s">
        <v>273</v>
      </c>
      <c r="AN17" s="96">
        <v>40</v>
      </c>
      <c r="AO17" s="129">
        <f t="shared" si="14"/>
        <v>16</v>
      </c>
      <c r="AP17" s="98"/>
    </row>
    <row r="18" spans="1:42" s="14" customFormat="1" ht="30" customHeight="1">
      <c r="A18" s="435"/>
      <c r="B18" s="448"/>
      <c r="C18" s="96"/>
      <c r="D18" s="96"/>
      <c r="E18" s="129"/>
      <c r="F18" s="98"/>
      <c r="G18" s="107"/>
      <c r="H18" s="119"/>
      <c r="I18" s="120"/>
      <c r="J18" s="121"/>
      <c r="K18" s="448"/>
      <c r="L18" s="96" t="s">
        <v>151</v>
      </c>
      <c r="M18" s="96">
        <v>1</v>
      </c>
      <c r="N18" s="129">
        <f t="shared" ref="N18" si="15">M18*1025/1000</f>
        <v>1.0249999999999999</v>
      </c>
      <c r="O18" s="98"/>
      <c r="P18" s="107"/>
      <c r="Q18" s="120"/>
      <c r="R18" s="120"/>
      <c r="S18" s="121"/>
      <c r="T18" s="448"/>
      <c r="U18" s="96"/>
      <c r="V18" s="96"/>
      <c r="W18" s="129"/>
      <c r="X18" s="98"/>
      <c r="Y18" s="150"/>
      <c r="Z18" s="140"/>
      <c r="AA18" s="140"/>
      <c r="AB18" s="123"/>
      <c r="AC18" s="448"/>
      <c r="AD18" s="309"/>
      <c r="AE18" s="96"/>
      <c r="AF18" s="129"/>
      <c r="AG18" s="98"/>
      <c r="AH18" s="336"/>
      <c r="AI18" s="331"/>
      <c r="AJ18" s="322"/>
      <c r="AK18" s="325"/>
      <c r="AL18" s="448"/>
      <c r="AM18" s="309" t="s">
        <v>277</v>
      </c>
      <c r="AN18" s="96">
        <v>1</v>
      </c>
      <c r="AO18" s="129">
        <f t="shared" ref="AO18" si="16">AN18*1025/1000</f>
        <v>1.0249999999999999</v>
      </c>
      <c r="AP18" s="98"/>
    </row>
    <row r="19" spans="1:42" s="14" customFormat="1" ht="30" customHeight="1">
      <c r="A19" s="435"/>
      <c r="B19" s="448"/>
      <c r="C19" s="96"/>
      <c r="D19" s="96"/>
      <c r="E19" s="129"/>
      <c r="F19" s="98"/>
      <c r="G19" s="107"/>
      <c r="H19" s="119"/>
      <c r="I19" s="120"/>
      <c r="J19" s="121"/>
      <c r="K19" s="448"/>
      <c r="L19" s="96"/>
      <c r="M19" s="96"/>
      <c r="N19" s="129"/>
      <c r="O19" s="98"/>
      <c r="P19" s="107"/>
      <c r="Q19" s="119"/>
      <c r="R19" s="120"/>
      <c r="S19" s="121"/>
      <c r="T19" s="448"/>
      <c r="U19" s="96"/>
      <c r="V19" s="96"/>
      <c r="W19" s="129"/>
      <c r="X19" s="98"/>
      <c r="Y19" s="159"/>
      <c r="Z19" s="139"/>
      <c r="AA19" s="140"/>
      <c r="AB19" s="136"/>
      <c r="AC19" s="448"/>
      <c r="AD19" s="96"/>
      <c r="AE19" s="96"/>
      <c r="AF19" s="129"/>
      <c r="AG19" s="98"/>
      <c r="AH19" s="337"/>
      <c r="AI19" s="321"/>
      <c r="AJ19" s="328"/>
      <c r="AK19" s="325"/>
      <c r="AL19" s="448"/>
      <c r="AM19" s="96"/>
      <c r="AN19" s="96"/>
      <c r="AO19" s="129"/>
      <c r="AP19" s="98"/>
    </row>
    <row r="20" spans="1:42" s="14" customFormat="1" ht="30" customHeight="1">
      <c r="A20" s="435"/>
      <c r="B20" s="448"/>
      <c r="C20" s="96"/>
      <c r="D20" s="96"/>
      <c r="E20" s="96"/>
      <c r="F20" s="98"/>
      <c r="G20" s="127"/>
      <c r="H20" s="120"/>
      <c r="I20" s="120"/>
      <c r="J20" s="121"/>
      <c r="K20" s="448"/>
      <c r="L20" s="96"/>
      <c r="M20" s="96"/>
      <c r="N20" s="96"/>
      <c r="O20" s="98"/>
      <c r="P20" s="127"/>
      <c r="Q20" s="120"/>
      <c r="R20" s="120"/>
      <c r="S20" s="121"/>
      <c r="T20" s="448"/>
      <c r="U20" s="96"/>
      <c r="V20" s="96"/>
      <c r="W20" s="129"/>
      <c r="X20" s="98"/>
      <c r="Y20" s="162"/>
      <c r="Z20" s="140"/>
      <c r="AA20" s="140"/>
      <c r="AB20" s="136"/>
      <c r="AC20" s="448"/>
      <c r="AD20" s="96"/>
      <c r="AE20" s="96"/>
      <c r="AF20" s="129"/>
      <c r="AG20" s="98"/>
      <c r="AH20" s="330"/>
      <c r="AI20" s="335"/>
      <c r="AJ20" s="322"/>
      <c r="AK20" s="329"/>
      <c r="AL20" s="448"/>
      <c r="AM20" s="96"/>
      <c r="AN20" s="96"/>
      <c r="AO20" s="129"/>
      <c r="AP20" s="98"/>
    </row>
    <row r="21" spans="1:42" s="14" customFormat="1" ht="30" customHeight="1">
      <c r="A21" s="434" t="s">
        <v>39</v>
      </c>
      <c r="B21" s="450" t="str">
        <f>萬新月菜單!F21</f>
        <v>紅蔘青江菜</v>
      </c>
      <c r="C21" s="96" t="s">
        <v>247</v>
      </c>
      <c r="D21" s="96">
        <v>75</v>
      </c>
      <c r="E21" s="129">
        <f t="shared" ref="E21:E22" si="17">D21*400/1000</f>
        <v>30</v>
      </c>
      <c r="F21" s="98"/>
      <c r="G21" s="163"/>
      <c r="H21" s="164"/>
      <c r="I21" s="120"/>
      <c r="J21" s="121"/>
      <c r="K21" s="450" t="str">
        <f>萬新月菜單!F22</f>
        <v>炒 油 菜</v>
      </c>
      <c r="L21" s="97" t="s">
        <v>213</v>
      </c>
      <c r="M21" s="96">
        <v>85</v>
      </c>
      <c r="N21" s="129">
        <f t="shared" ref="N21" si="18">M21*400/1000</f>
        <v>34</v>
      </c>
      <c r="O21" s="98"/>
      <c r="P21" s="107"/>
      <c r="Q21" s="119"/>
      <c r="R21" s="120"/>
      <c r="S21" s="121"/>
      <c r="T21" s="450" t="str">
        <f>萬新月菜單!F23</f>
        <v>炒 菜 豆</v>
      </c>
      <c r="U21" s="96" t="s">
        <v>254</v>
      </c>
      <c r="V21" s="96">
        <v>85</v>
      </c>
      <c r="W21" s="129">
        <f t="shared" ref="W21" si="19">V21*400/1000</f>
        <v>34</v>
      </c>
      <c r="X21" s="98"/>
      <c r="Y21" s="166"/>
      <c r="Z21" s="167"/>
      <c r="AA21" s="140"/>
      <c r="AB21" s="168"/>
      <c r="AC21" s="450" t="str">
        <f>萬新月菜單!F24</f>
        <v>有機蔬菜</v>
      </c>
      <c r="AD21" s="96" t="s">
        <v>97</v>
      </c>
      <c r="AE21" s="96">
        <v>85</v>
      </c>
      <c r="AF21" s="129">
        <f t="shared" ref="AF21" si="20">AE21*400/1000</f>
        <v>34</v>
      </c>
      <c r="AG21" s="98"/>
      <c r="AH21" s="339"/>
      <c r="AI21" s="340"/>
      <c r="AJ21" s="322"/>
      <c r="AK21" s="341"/>
      <c r="AL21" s="450" t="str">
        <f>萬新月菜單!F25</f>
        <v>炒青花菜</v>
      </c>
      <c r="AM21" s="96" t="s">
        <v>274</v>
      </c>
      <c r="AN21" s="96">
        <v>95</v>
      </c>
      <c r="AO21" s="129">
        <f t="shared" ref="AO21" si="21">AN21*400/1000</f>
        <v>38</v>
      </c>
      <c r="AP21" s="98"/>
    </row>
    <row r="22" spans="1:42" s="14" customFormat="1" ht="30" customHeight="1">
      <c r="A22" s="435"/>
      <c r="B22" s="451"/>
      <c r="C22" s="96" t="s">
        <v>145</v>
      </c>
      <c r="D22" s="96">
        <v>10</v>
      </c>
      <c r="E22" s="129">
        <f t="shared" si="17"/>
        <v>4</v>
      </c>
      <c r="F22" s="98"/>
      <c r="G22" s="163"/>
      <c r="H22" s="164"/>
      <c r="I22" s="120"/>
      <c r="J22" s="121"/>
      <c r="K22" s="451"/>
      <c r="L22" s="97"/>
      <c r="M22" s="96"/>
      <c r="N22" s="96"/>
      <c r="O22" s="98"/>
      <c r="P22" s="107"/>
      <c r="Q22" s="119"/>
      <c r="R22" s="120"/>
      <c r="S22" s="121"/>
      <c r="T22" s="451"/>
      <c r="U22" s="96"/>
      <c r="V22" s="96"/>
      <c r="W22" s="96"/>
      <c r="X22" s="98"/>
      <c r="Y22" s="166"/>
      <c r="Z22" s="167"/>
      <c r="AA22" s="140"/>
      <c r="AB22" s="168"/>
      <c r="AC22" s="451"/>
      <c r="AD22" s="96"/>
      <c r="AE22" s="96"/>
      <c r="AF22" s="96"/>
      <c r="AG22" s="98"/>
      <c r="AH22" s="339"/>
      <c r="AI22" s="340"/>
      <c r="AJ22" s="322"/>
      <c r="AK22" s="341"/>
      <c r="AL22" s="451"/>
      <c r="AM22" s="96"/>
      <c r="AN22" s="96"/>
      <c r="AO22" s="96"/>
      <c r="AP22" s="98"/>
    </row>
    <row r="23" spans="1:42" s="14" customFormat="1" ht="30" customHeight="1">
      <c r="A23" s="435"/>
      <c r="B23" s="451"/>
      <c r="C23" s="96"/>
      <c r="D23" s="96"/>
      <c r="E23" s="129"/>
      <c r="F23" s="98"/>
      <c r="G23" s="107"/>
      <c r="H23" s="119"/>
      <c r="I23" s="120"/>
      <c r="J23" s="121"/>
      <c r="K23" s="451"/>
      <c r="L23" s="96"/>
      <c r="M23" s="96"/>
      <c r="N23" s="96"/>
      <c r="O23" s="98"/>
      <c r="P23" s="107"/>
      <c r="Q23" s="119"/>
      <c r="R23" s="120"/>
      <c r="S23" s="121"/>
      <c r="T23" s="451"/>
      <c r="U23" s="97"/>
      <c r="V23" s="96"/>
      <c r="W23" s="96"/>
      <c r="X23" s="170"/>
      <c r="Y23" s="150"/>
      <c r="Z23" s="139"/>
      <c r="AA23" s="140"/>
      <c r="AB23" s="136"/>
      <c r="AC23" s="451"/>
      <c r="AD23" s="96"/>
      <c r="AE23" s="96"/>
      <c r="AF23" s="96"/>
      <c r="AG23" s="98"/>
      <c r="AH23" s="330"/>
      <c r="AI23" s="331"/>
      <c r="AJ23" s="322"/>
      <c r="AK23" s="323"/>
      <c r="AL23" s="451"/>
      <c r="AM23" s="96"/>
      <c r="AN23" s="96"/>
      <c r="AO23" s="96"/>
      <c r="AP23" s="98"/>
    </row>
    <row r="24" spans="1:42" s="14" customFormat="1" ht="30" customHeight="1">
      <c r="A24" s="439"/>
      <c r="B24" s="452"/>
      <c r="C24" s="96"/>
      <c r="D24" s="96"/>
      <c r="E24" s="129"/>
      <c r="F24" s="98"/>
      <c r="G24" s="131"/>
      <c r="H24" s="119"/>
      <c r="I24" s="120"/>
      <c r="J24" s="121"/>
      <c r="K24" s="452"/>
      <c r="L24" s="96"/>
      <c r="M24" s="96"/>
      <c r="N24" s="129"/>
      <c r="O24" s="98"/>
      <c r="P24" s="107"/>
      <c r="Q24" s="120"/>
      <c r="R24" s="120"/>
      <c r="S24" s="121"/>
      <c r="T24" s="452"/>
      <c r="U24" s="96"/>
      <c r="V24" s="96"/>
      <c r="W24" s="129"/>
      <c r="X24" s="98"/>
      <c r="Y24" s="150"/>
      <c r="Z24" s="140"/>
      <c r="AA24" s="140"/>
      <c r="AB24" s="123"/>
      <c r="AC24" s="452"/>
      <c r="AD24" s="96"/>
      <c r="AE24" s="96"/>
      <c r="AF24" s="129"/>
      <c r="AG24" s="98"/>
      <c r="AH24" s="162"/>
      <c r="AI24" s="342"/>
      <c r="AJ24" s="334"/>
      <c r="AK24" s="323"/>
      <c r="AL24" s="452"/>
      <c r="AM24" s="96"/>
      <c r="AN24" s="96"/>
      <c r="AO24" s="129"/>
      <c r="AP24" s="98"/>
    </row>
    <row r="25" spans="1:42" s="14" customFormat="1" ht="30" customHeight="1">
      <c r="A25" s="434" t="s">
        <v>41</v>
      </c>
      <c r="B25" s="447" t="str">
        <f>萬新月菜單!G21</f>
        <v>高麗菜湯</v>
      </c>
      <c r="C25" s="96" t="s">
        <v>149</v>
      </c>
      <c r="D25" s="96">
        <v>40</v>
      </c>
      <c r="E25" s="129">
        <f t="shared" ref="E25" si="22">D25*400/1000</f>
        <v>16</v>
      </c>
      <c r="F25" s="98"/>
      <c r="G25" s="174"/>
      <c r="H25" s="164"/>
      <c r="I25" s="120"/>
      <c r="J25" s="121"/>
      <c r="K25" s="447" t="str">
        <f>萬新月菜單!G22</f>
        <v>扁蒲蛋花</v>
      </c>
      <c r="L25" s="96" t="s">
        <v>153</v>
      </c>
      <c r="M25" s="96">
        <v>35</v>
      </c>
      <c r="N25" s="129">
        <f t="shared" ref="N25:N26" si="23">M25*400/1000</f>
        <v>14</v>
      </c>
      <c r="O25" s="98"/>
      <c r="P25" s="107"/>
      <c r="Q25" s="132"/>
      <c r="R25" s="120"/>
      <c r="S25" s="121"/>
      <c r="T25" s="451" t="str">
        <f>萬新月菜單!G23</f>
        <v>當歸銀蘿</v>
      </c>
      <c r="U25" s="96" t="s">
        <v>144</v>
      </c>
      <c r="V25" s="96">
        <v>35</v>
      </c>
      <c r="W25" s="129">
        <f t="shared" ref="W25" si="24">V25*400/1000</f>
        <v>14</v>
      </c>
      <c r="X25" s="98"/>
      <c r="Y25" s="107"/>
      <c r="Z25" s="139"/>
      <c r="AA25" s="140"/>
      <c r="AB25" s="136"/>
      <c r="AC25" s="447" t="str">
        <f>萬新月菜單!G24</f>
        <v>榨菜冬粉</v>
      </c>
      <c r="AD25" s="96" t="s">
        <v>260</v>
      </c>
      <c r="AE25" s="96">
        <v>24</v>
      </c>
      <c r="AF25" s="129">
        <f t="shared" ref="AF25:AF26" si="25">AE25*400/1000</f>
        <v>9.6</v>
      </c>
      <c r="AG25" s="98"/>
      <c r="AH25" s="330"/>
      <c r="AI25" s="331"/>
      <c r="AJ25" s="322"/>
      <c r="AK25" s="325"/>
      <c r="AL25" s="447" t="str">
        <f>萬新月菜單!G25</f>
        <v>摩摩喳喳甜湯</v>
      </c>
      <c r="AM25" s="96" t="s">
        <v>275</v>
      </c>
      <c r="AN25" s="96">
        <v>13</v>
      </c>
      <c r="AO25" s="129">
        <f t="shared" ref="AO25:AO26" si="26">AN25*400/1000</f>
        <v>5.2</v>
      </c>
      <c r="AP25" s="98"/>
    </row>
    <row r="26" spans="1:42" s="14" customFormat="1" ht="30" customHeight="1">
      <c r="A26" s="435"/>
      <c r="B26" s="448"/>
      <c r="C26" s="96"/>
      <c r="D26" s="96"/>
      <c r="E26" s="129"/>
      <c r="F26" s="98"/>
      <c r="G26" s="107"/>
      <c r="H26" s="119"/>
      <c r="I26" s="120"/>
      <c r="J26" s="121"/>
      <c r="K26" s="448"/>
      <c r="L26" s="96" t="s">
        <v>130</v>
      </c>
      <c r="M26" s="96">
        <v>5</v>
      </c>
      <c r="N26" s="129">
        <f t="shared" si="23"/>
        <v>2</v>
      </c>
      <c r="O26" s="98"/>
      <c r="P26" s="107"/>
      <c r="Q26" s="132"/>
      <c r="R26" s="120"/>
      <c r="S26" s="121"/>
      <c r="T26" s="451"/>
      <c r="U26" s="96" t="s">
        <v>257</v>
      </c>
      <c r="V26" s="96">
        <v>1</v>
      </c>
      <c r="W26" s="129">
        <f t="shared" ref="W26" si="27">V26*1025/1000</f>
        <v>1.0249999999999999</v>
      </c>
      <c r="X26" s="98"/>
      <c r="Y26" s="107"/>
      <c r="Z26" s="152"/>
      <c r="AA26" s="140"/>
      <c r="AB26" s="136"/>
      <c r="AC26" s="448"/>
      <c r="AD26" s="96" t="s">
        <v>261</v>
      </c>
      <c r="AE26" s="96">
        <v>7</v>
      </c>
      <c r="AF26" s="129">
        <f t="shared" si="25"/>
        <v>2.8</v>
      </c>
      <c r="AG26" s="98"/>
      <c r="AH26" s="330"/>
      <c r="AI26" s="321"/>
      <c r="AJ26" s="335"/>
      <c r="AK26" s="325"/>
      <c r="AL26" s="448"/>
      <c r="AM26" s="96" t="s">
        <v>276</v>
      </c>
      <c r="AN26" s="96">
        <v>8</v>
      </c>
      <c r="AO26" s="129">
        <f t="shared" si="26"/>
        <v>3.2</v>
      </c>
      <c r="AP26" s="98"/>
    </row>
    <row r="27" spans="1:42" s="14" customFormat="1" ht="30" customHeight="1">
      <c r="A27" s="435"/>
      <c r="B27" s="448"/>
      <c r="C27" s="96"/>
      <c r="D27" s="96"/>
      <c r="E27" s="129"/>
      <c r="F27" s="98"/>
      <c r="G27" s="131"/>
      <c r="H27" s="120"/>
      <c r="I27" s="120"/>
      <c r="J27" s="121"/>
      <c r="K27" s="448"/>
      <c r="L27" s="96"/>
      <c r="M27" s="96"/>
      <c r="N27" s="129"/>
      <c r="O27" s="98"/>
      <c r="P27" s="107"/>
      <c r="Q27" s="120"/>
      <c r="R27" s="120"/>
      <c r="S27" s="121"/>
      <c r="T27" s="451"/>
      <c r="U27" s="96"/>
      <c r="V27" s="96"/>
      <c r="W27" s="129"/>
      <c r="X27" s="98"/>
      <c r="Y27" s="150"/>
      <c r="Z27" s="139"/>
      <c r="AA27" s="140"/>
      <c r="AB27" s="136"/>
      <c r="AC27" s="448"/>
      <c r="AD27" s="96"/>
      <c r="AE27" s="96"/>
      <c r="AF27" s="129"/>
      <c r="AG27" s="98"/>
      <c r="AH27" s="330"/>
      <c r="AI27" s="331"/>
      <c r="AJ27" s="322"/>
      <c r="AK27" s="323"/>
      <c r="AL27" s="448"/>
      <c r="AM27" s="96"/>
      <c r="AN27" s="96"/>
      <c r="AO27" s="129"/>
      <c r="AP27" s="98"/>
    </row>
    <row r="28" spans="1:42" s="14" customFormat="1" ht="30" customHeight="1">
      <c r="A28" s="435"/>
      <c r="B28" s="448"/>
      <c r="C28" s="96"/>
      <c r="D28" s="96"/>
      <c r="E28" s="129"/>
      <c r="F28" s="98"/>
      <c r="G28" s="131"/>
      <c r="H28" s="120"/>
      <c r="I28" s="120"/>
      <c r="J28" s="121"/>
      <c r="K28" s="448"/>
      <c r="L28" s="96"/>
      <c r="M28" s="96"/>
      <c r="N28" s="129"/>
      <c r="O28" s="177"/>
      <c r="P28" s="178"/>
      <c r="Q28" s="179"/>
      <c r="R28" s="180"/>
      <c r="S28" s="181"/>
      <c r="T28" s="451"/>
      <c r="U28" s="96"/>
      <c r="V28" s="96"/>
      <c r="W28" s="129"/>
      <c r="X28" s="98"/>
      <c r="Y28" s="150"/>
      <c r="Z28" s="139"/>
      <c r="AA28" s="140"/>
      <c r="AB28" s="123"/>
      <c r="AC28" s="448"/>
      <c r="AD28" s="96"/>
      <c r="AE28" s="96"/>
      <c r="AF28" s="96"/>
      <c r="AG28" s="98"/>
      <c r="AH28" s="330"/>
      <c r="AI28" s="331"/>
      <c r="AJ28" s="335"/>
      <c r="AK28" s="323"/>
      <c r="AL28" s="448"/>
      <c r="AM28" s="96"/>
      <c r="AN28" s="96"/>
      <c r="AO28" s="96"/>
      <c r="AP28" s="98"/>
    </row>
    <row r="29" spans="1:42" s="14" customFormat="1" ht="30" customHeight="1">
      <c r="A29" s="435"/>
      <c r="B29" s="448"/>
      <c r="C29" s="310"/>
      <c r="D29" s="310"/>
      <c r="E29" s="185"/>
      <c r="F29" s="177"/>
      <c r="G29" s="178"/>
      <c r="H29" s="182"/>
      <c r="I29" s="183"/>
      <c r="J29" s="181"/>
      <c r="K29" s="448"/>
      <c r="L29" s="310"/>
      <c r="M29" s="310"/>
      <c r="N29" s="185"/>
      <c r="O29" s="177"/>
      <c r="P29" s="178"/>
      <c r="Q29" s="182"/>
      <c r="R29" s="183"/>
      <c r="S29" s="181"/>
      <c r="T29" s="452"/>
      <c r="U29" s="310"/>
      <c r="V29" s="310"/>
      <c r="W29" s="185"/>
      <c r="X29" s="177"/>
      <c r="Y29" s="186"/>
      <c r="Z29" s="187"/>
      <c r="AA29" s="188"/>
      <c r="AB29" s="189"/>
      <c r="AC29" s="448"/>
      <c r="AD29" s="310"/>
      <c r="AE29" s="310"/>
      <c r="AF29" s="310"/>
      <c r="AG29" s="177"/>
      <c r="AH29" s="345"/>
      <c r="AI29" s="346"/>
      <c r="AJ29" s="347"/>
      <c r="AK29" s="348"/>
      <c r="AL29" s="448"/>
      <c r="AM29" s="310"/>
      <c r="AN29" s="310"/>
      <c r="AO29" s="310"/>
      <c r="AP29" s="177"/>
    </row>
    <row r="30" spans="1:42" s="14" customFormat="1" ht="30" customHeight="1">
      <c r="A30" s="190" t="s">
        <v>43</v>
      </c>
      <c r="B30" s="191"/>
      <c r="C30" s="192"/>
      <c r="D30" s="96"/>
      <c r="E30" s="129"/>
      <c r="F30" s="98"/>
      <c r="G30" s="107"/>
      <c r="H30" s="119"/>
      <c r="I30" s="120"/>
      <c r="J30" s="121"/>
      <c r="K30" s="311" t="s">
        <v>43</v>
      </c>
      <c r="L30" s="192" t="s">
        <v>7</v>
      </c>
      <c r="M30" s="96"/>
      <c r="N30" s="129"/>
      <c r="O30" s="98"/>
      <c r="P30" s="107">
        <v>1</v>
      </c>
      <c r="Q30" s="119"/>
      <c r="R30" s="120"/>
      <c r="S30" s="121"/>
      <c r="T30" s="311"/>
      <c r="U30" s="192"/>
      <c r="V30" s="96"/>
      <c r="W30" s="129"/>
      <c r="X30" s="98"/>
      <c r="Y30" s="150"/>
      <c r="Z30" s="139"/>
      <c r="AA30" s="140"/>
      <c r="AB30" s="136"/>
      <c r="AC30" s="311" t="s">
        <v>43</v>
      </c>
      <c r="AD30" s="192" t="s">
        <v>7</v>
      </c>
      <c r="AE30" s="96"/>
      <c r="AF30" s="129"/>
      <c r="AG30" s="98"/>
      <c r="AH30" s="330">
        <v>1</v>
      </c>
      <c r="AI30" s="331"/>
      <c r="AJ30" s="335"/>
      <c r="AK30" s="325"/>
      <c r="AL30" s="311"/>
      <c r="AM30" s="192"/>
      <c r="AN30" s="96"/>
      <c r="AO30" s="129"/>
      <c r="AP30" s="98"/>
    </row>
    <row r="31" spans="1:42" s="14" customFormat="1" ht="30" customHeight="1" thickBot="1">
      <c r="A31" s="195" t="s">
        <v>44</v>
      </c>
      <c r="B31" s="199"/>
      <c r="C31" s="200"/>
      <c r="D31" s="204"/>
      <c r="E31" s="349"/>
      <c r="F31" s="203"/>
      <c r="G31" s="196"/>
      <c r="H31" s="197"/>
      <c r="I31" s="197"/>
      <c r="J31" s="198"/>
      <c r="K31" s="199"/>
      <c r="L31" s="200"/>
      <c r="M31" s="201"/>
      <c r="N31" s="202"/>
      <c r="O31" s="203"/>
      <c r="P31" s="196">
        <v>1</v>
      </c>
      <c r="Q31" s="197"/>
      <c r="R31" s="197"/>
      <c r="S31" s="198"/>
      <c r="T31" s="199"/>
      <c r="U31" s="200"/>
      <c r="V31" s="204"/>
      <c r="W31" s="205"/>
      <c r="X31" s="203"/>
      <c r="Y31" s="206"/>
      <c r="Z31" s="207"/>
      <c r="AA31" s="207"/>
      <c r="AB31" s="208"/>
      <c r="AC31" s="199"/>
      <c r="AD31" s="200"/>
      <c r="AE31" s="204"/>
      <c r="AF31" s="205"/>
      <c r="AG31" s="203"/>
      <c r="AH31" s="350"/>
      <c r="AI31" s="351"/>
      <c r="AJ31" s="351"/>
      <c r="AK31" s="352"/>
      <c r="AL31" s="199"/>
      <c r="AM31" s="200"/>
      <c r="AN31" s="204"/>
      <c r="AO31" s="205"/>
      <c r="AP31" s="203"/>
    </row>
    <row r="32" spans="1:42" s="14" customFormat="1" ht="30" customHeight="1">
      <c r="A32" s="432" t="s">
        <v>45</v>
      </c>
      <c r="B32" s="411" t="s">
        <v>46</v>
      </c>
      <c r="C32" s="412"/>
      <c r="D32" s="314">
        <v>5.5</v>
      </c>
      <c r="E32" s="353"/>
      <c r="F32" s="354"/>
      <c r="G32" s="211"/>
      <c r="H32" s="212"/>
      <c r="I32" s="213"/>
      <c r="J32" s="214"/>
      <c r="K32" s="411" t="s">
        <v>46</v>
      </c>
      <c r="L32" s="412"/>
      <c r="M32" s="314">
        <v>5.5</v>
      </c>
      <c r="N32" s="355"/>
      <c r="O32" s="354"/>
      <c r="P32" s="217"/>
      <c r="Q32" s="218"/>
      <c r="R32" s="219"/>
      <c r="S32" s="220"/>
      <c r="T32" s="411" t="s">
        <v>46</v>
      </c>
      <c r="U32" s="412"/>
      <c r="V32" s="314">
        <v>6.2</v>
      </c>
      <c r="W32" s="355"/>
      <c r="X32" s="354"/>
      <c r="Y32" s="211"/>
      <c r="Z32" s="212"/>
      <c r="AA32" s="213"/>
      <c r="AB32" s="214"/>
      <c r="AC32" s="411" t="s">
        <v>46</v>
      </c>
      <c r="AD32" s="412"/>
      <c r="AE32" s="314">
        <v>6</v>
      </c>
      <c r="AF32" s="356"/>
      <c r="AG32" s="354"/>
      <c r="AH32" s="217"/>
      <c r="AI32" s="218"/>
      <c r="AJ32" s="219"/>
      <c r="AK32" s="220"/>
      <c r="AL32" s="411" t="s">
        <v>46</v>
      </c>
      <c r="AM32" s="412"/>
      <c r="AN32" s="314">
        <v>6.3</v>
      </c>
      <c r="AO32" s="356"/>
      <c r="AP32" s="354"/>
    </row>
    <row r="33" spans="1:42" s="14" customFormat="1" ht="30" customHeight="1">
      <c r="A33" s="432"/>
      <c r="B33" s="231" t="s">
        <v>47</v>
      </c>
      <c r="C33" s="133"/>
      <c r="D33" s="315">
        <v>3</v>
      </c>
      <c r="E33" s="359"/>
      <c r="F33" s="360"/>
      <c r="G33" s="163"/>
      <c r="H33" s="164"/>
      <c r="I33" s="164"/>
      <c r="J33" s="230"/>
      <c r="K33" s="231" t="s">
        <v>47</v>
      </c>
      <c r="L33" s="361"/>
      <c r="M33" s="315">
        <v>3</v>
      </c>
      <c r="N33" s="362"/>
      <c r="O33" s="360"/>
      <c r="P33" s="127"/>
      <c r="Q33" s="108"/>
      <c r="R33" s="108"/>
      <c r="S33" s="109"/>
      <c r="T33" s="231" t="s">
        <v>47</v>
      </c>
      <c r="U33" s="361"/>
      <c r="V33" s="315">
        <v>3</v>
      </c>
      <c r="W33" s="362"/>
      <c r="X33" s="360"/>
      <c r="Y33" s="163"/>
      <c r="Z33" s="164"/>
      <c r="AA33" s="164"/>
      <c r="AB33" s="230"/>
      <c r="AC33" s="231" t="s">
        <v>47</v>
      </c>
      <c r="AD33" s="361"/>
      <c r="AE33" s="315">
        <v>3</v>
      </c>
      <c r="AF33" s="363"/>
      <c r="AG33" s="360"/>
      <c r="AH33" s="127"/>
      <c r="AI33" s="108"/>
      <c r="AJ33" s="108"/>
      <c r="AK33" s="109"/>
      <c r="AL33" s="231" t="s">
        <v>47</v>
      </c>
      <c r="AM33" s="361"/>
      <c r="AN33" s="315">
        <v>3</v>
      </c>
      <c r="AO33" s="363"/>
      <c r="AP33" s="360"/>
    </row>
    <row r="34" spans="1:42" s="20" customFormat="1" ht="30" customHeight="1">
      <c r="A34" s="432"/>
      <c r="B34" s="405" t="s">
        <v>48</v>
      </c>
      <c r="C34" s="406"/>
      <c r="D34" s="315">
        <v>1.8</v>
      </c>
      <c r="E34" s="359"/>
      <c r="F34" s="360"/>
      <c r="G34" s="163"/>
      <c r="H34" s="164"/>
      <c r="I34" s="164"/>
      <c r="J34" s="230"/>
      <c r="K34" s="405" t="s">
        <v>48</v>
      </c>
      <c r="L34" s="406"/>
      <c r="M34" s="315">
        <v>1.5</v>
      </c>
      <c r="N34" s="362"/>
      <c r="O34" s="360"/>
      <c r="P34" s="127"/>
      <c r="Q34" s="108"/>
      <c r="R34" s="108"/>
      <c r="S34" s="109"/>
      <c r="T34" s="405" t="s">
        <v>48</v>
      </c>
      <c r="U34" s="406"/>
      <c r="V34" s="315">
        <v>1.9</v>
      </c>
      <c r="W34" s="362"/>
      <c r="X34" s="360"/>
      <c r="Y34" s="163"/>
      <c r="Z34" s="164"/>
      <c r="AA34" s="164"/>
      <c r="AB34" s="230"/>
      <c r="AC34" s="405" t="s">
        <v>48</v>
      </c>
      <c r="AD34" s="406"/>
      <c r="AE34" s="315">
        <v>2</v>
      </c>
      <c r="AF34" s="363"/>
      <c r="AG34" s="360"/>
      <c r="AH34" s="127"/>
      <c r="AI34" s="108"/>
      <c r="AJ34" s="108"/>
      <c r="AK34" s="109"/>
      <c r="AL34" s="405" t="s">
        <v>48</v>
      </c>
      <c r="AM34" s="406"/>
      <c r="AN34" s="315">
        <v>2</v>
      </c>
      <c r="AO34" s="363"/>
      <c r="AP34" s="360"/>
    </row>
    <row r="35" spans="1:42" s="20" customFormat="1" ht="30" customHeight="1">
      <c r="A35" s="432"/>
      <c r="B35" s="405" t="s">
        <v>49</v>
      </c>
      <c r="C35" s="406"/>
      <c r="D35" s="315">
        <v>0</v>
      </c>
      <c r="E35" s="359"/>
      <c r="F35" s="360"/>
      <c r="G35" s="150"/>
      <c r="H35" s="139"/>
      <c r="I35" s="139"/>
      <c r="J35" s="147"/>
      <c r="K35" s="405" t="s">
        <v>49</v>
      </c>
      <c r="L35" s="406"/>
      <c r="M35" s="315">
        <v>0</v>
      </c>
      <c r="N35" s="362"/>
      <c r="O35" s="360"/>
      <c r="P35" s="330"/>
      <c r="Q35" s="331"/>
      <c r="R35" s="331"/>
      <c r="S35" s="329"/>
      <c r="T35" s="405" t="s">
        <v>49</v>
      </c>
      <c r="U35" s="406"/>
      <c r="V35" s="315">
        <v>0</v>
      </c>
      <c r="W35" s="362"/>
      <c r="X35" s="360"/>
      <c r="Y35" s="150"/>
      <c r="Z35" s="139"/>
      <c r="AA35" s="139"/>
      <c r="AB35" s="147"/>
      <c r="AC35" s="405" t="s">
        <v>49</v>
      </c>
      <c r="AD35" s="406"/>
      <c r="AE35" s="315">
        <v>0</v>
      </c>
      <c r="AF35" s="232"/>
      <c r="AG35" s="360"/>
      <c r="AH35" s="330"/>
      <c r="AI35" s="331"/>
      <c r="AJ35" s="331"/>
      <c r="AK35" s="329"/>
      <c r="AL35" s="405" t="s">
        <v>49</v>
      </c>
      <c r="AM35" s="406"/>
      <c r="AN35" s="315">
        <v>0</v>
      </c>
      <c r="AO35" s="232"/>
      <c r="AP35" s="360"/>
    </row>
    <row r="36" spans="1:42" s="20" customFormat="1" ht="30" customHeight="1">
      <c r="A36" s="432"/>
      <c r="B36" s="405" t="s">
        <v>50</v>
      </c>
      <c r="C36" s="406"/>
      <c r="D36" s="315">
        <v>0</v>
      </c>
      <c r="E36" s="359"/>
      <c r="F36" s="360"/>
      <c r="G36" s="163"/>
      <c r="H36" s="164"/>
      <c r="I36" s="164"/>
      <c r="J36" s="230"/>
      <c r="K36" s="405" t="s">
        <v>50</v>
      </c>
      <c r="L36" s="406"/>
      <c r="M36" s="315">
        <v>1</v>
      </c>
      <c r="N36" s="362"/>
      <c r="O36" s="360"/>
      <c r="P36" s="127"/>
      <c r="Q36" s="108"/>
      <c r="R36" s="108"/>
      <c r="S36" s="109"/>
      <c r="T36" s="405" t="s">
        <v>50</v>
      </c>
      <c r="U36" s="406"/>
      <c r="V36" s="315">
        <v>0</v>
      </c>
      <c r="W36" s="362"/>
      <c r="X36" s="360"/>
      <c r="Y36" s="163"/>
      <c r="Z36" s="164"/>
      <c r="AA36" s="164"/>
      <c r="AB36" s="230"/>
      <c r="AC36" s="405" t="s">
        <v>50</v>
      </c>
      <c r="AD36" s="406"/>
      <c r="AE36" s="315">
        <v>1</v>
      </c>
      <c r="AF36" s="232"/>
      <c r="AG36" s="360"/>
      <c r="AH36" s="127"/>
      <c r="AI36" s="108"/>
      <c r="AJ36" s="108"/>
      <c r="AK36" s="109"/>
      <c r="AL36" s="405" t="s">
        <v>50</v>
      </c>
      <c r="AM36" s="406"/>
      <c r="AN36" s="315">
        <v>0</v>
      </c>
      <c r="AO36" s="232"/>
      <c r="AP36" s="360"/>
    </row>
    <row r="37" spans="1:42" s="19" customFormat="1" ht="30" customHeight="1">
      <c r="A37" s="432"/>
      <c r="B37" s="405" t="s">
        <v>65</v>
      </c>
      <c r="C37" s="406"/>
      <c r="D37" s="315">
        <v>3.5</v>
      </c>
      <c r="E37" s="359"/>
      <c r="F37" s="360"/>
      <c r="G37" s="163"/>
      <c r="H37" s="164"/>
      <c r="I37" s="164"/>
      <c r="J37" s="230"/>
      <c r="K37" s="405" t="s">
        <v>65</v>
      </c>
      <c r="L37" s="406"/>
      <c r="M37" s="315">
        <v>2.9</v>
      </c>
      <c r="N37" s="362"/>
      <c r="O37" s="360"/>
      <c r="P37" s="127"/>
      <c r="Q37" s="108"/>
      <c r="R37" s="108"/>
      <c r="S37" s="109"/>
      <c r="T37" s="405" t="s">
        <v>65</v>
      </c>
      <c r="U37" s="406"/>
      <c r="V37" s="315">
        <v>2.7</v>
      </c>
      <c r="W37" s="362"/>
      <c r="X37" s="360"/>
      <c r="Y37" s="163"/>
      <c r="Z37" s="164"/>
      <c r="AA37" s="164"/>
      <c r="AB37" s="230"/>
      <c r="AC37" s="405" t="s">
        <v>65</v>
      </c>
      <c r="AD37" s="406"/>
      <c r="AE37" s="315">
        <v>2.9</v>
      </c>
      <c r="AF37" s="363"/>
      <c r="AG37" s="360"/>
      <c r="AH37" s="127"/>
      <c r="AI37" s="108"/>
      <c r="AJ37" s="108"/>
      <c r="AK37" s="109"/>
      <c r="AL37" s="405" t="s">
        <v>65</v>
      </c>
      <c r="AM37" s="406"/>
      <c r="AN37" s="315">
        <v>2.2000000000000002</v>
      </c>
      <c r="AO37" s="363"/>
      <c r="AP37" s="360"/>
    </row>
    <row r="38" spans="1:42" s="21" customFormat="1" ht="30" customHeight="1" thickBot="1">
      <c r="A38" s="433"/>
      <c r="B38" s="402" t="s">
        <v>51</v>
      </c>
      <c r="C38" s="403"/>
      <c r="D38" s="255">
        <f>D32*70+D33*45+D34*25+D35*150+D36*60+D37*75</f>
        <v>827.5</v>
      </c>
      <c r="E38" s="254"/>
      <c r="F38" s="364"/>
      <c r="G38" s="251"/>
      <c r="H38" s="252"/>
      <c r="I38" s="252"/>
      <c r="J38" s="253"/>
      <c r="K38" s="402" t="s">
        <v>51</v>
      </c>
      <c r="L38" s="403"/>
      <c r="M38" s="255">
        <f>M32*70+M33*45+M34*25+M35*150+M36*60+M37*75</f>
        <v>835</v>
      </c>
      <c r="N38" s="254"/>
      <c r="O38" s="364"/>
      <c r="P38" s="251"/>
      <c r="Q38" s="252"/>
      <c r="R38" s="252"/>
      <c r="S38" s="253"/>
      <c r="T38" s="402" t="s">
        <v>51</v>
      </c>
      <c r="U38" s="403"/>
      <c r="V38" s="255">
        <f>V32*70+V33*45+V34*25+V35*150+V36*60+V37*75</f>
        <v>819</v>
      </c>
      <c r="W38" s="365"/>
      <c r="X38" s="364"/>
      <c r="Y38" s="127"/>
      <c r="Z38" s="108"/>
      <c r="AA38" s="108"/>
      <c r="AB38" s="109"/>
      <c r="AC38" s="402" t="s">
        <v>51</v>
      </c>
      <c r="AD38" s="403"/>
      <c r="AE38" s="255">
        <f>AE32*70+AE33*45+AE34*25+AE35*150+AE36*60+AE37*75</f>
        <v>882.5</v>
      </c>
      <c r="AF38" s="365"/>
      <c r="AG38" s="364"/>
      <c r="AH38" s="127"/>
      <c r="AI38" s="108"/>
      <c r="AJ38" s="108"/>
      <c r="AK38" s="109"/>
      <c r="AL38" s="402" t="s">
        <v>51</v>
      </c>
      <c r="AM38" s="403"/>
      <c r="AN38" s="255">
        <f>AN32*70+AN33*45+AN34*25+AN35*150+AN36*60+AN37*75</f>
        <v>791</v>
      </c>
      <c r="AO38" s="365"/>
      <c r="AP38" s="364"/>
    </row>
    <row r="39" spans="1:42" s="9" customFormat="1" ht="30" customHeight="1" thickBot="1">
      <c r="A39" s="265" t="s">
        <v>52</v>
      </c>
      <c r="B39" s="265" t="s">
        <v>52</v>
      </c>
      <c r="C39" s="269"/>
      <c r="D39" s="270"/>
      <c r="E39" s="270"/>
      <c r="F39" s="271"/>
      <c r="G39" s="266"/>
      <c r="H39" s="267"/>
      <c r="I39" s="267"/>
      <c r="J39" s="268"/>
      <c r="K39" s="265" t="s">
        <v>52</v>
      </c>
      <c r="L39" s="269"/>
      <c r="M39" s="270"/>
      <c r="N39" s="270"/>
      <c r="O39" s="271"/>
      <c r="P39" s="272"/>
      <c r="Q39" s="273"/>
      <c r="R39" s="273"/>
      <c r="S39" s="274"/>
      <c r="T39" s="265" t="s">
        <v>52</v>
      </c>
      <c r="U39" s="275"/>
      <c r="V39" s="276"/>
      <c r="W39" s="277"/>
      <c r="X39" s="369"/>
      <c r="Y39" s="278"/>
      <c r="Z39" s="268"/>
      <c r="AA39" s="268"/>
      <c r="AB39" s="370"/>
      <c r="AC39" s="265" t="s">
        <v>52</v>
      </c>
      <c r="AD39" s="269"/>
      <c r="AE39" s="276"/>
      <c r="AF39" s="371"/>
      <c r="AG39" s="271"/>
      <c r="AH39" s="278"/>
      <c r="AI39" s="268"/>
      <c r="AJ39" s="268"/>
      <c r="AK39" s="268"/>
      <c r="AL39" s="265" t="s">
        <v>52</v>
      </c>
      <c r="AM39" s="269"/>
      <c r="AN39" s="276"/>
      <c r="AO39" s="371"/>
      <c r="AP39" s="271"/>
    </row>
    <row r="40" spans="1:42" s="8" customFormat="1" ht="36" customHeight="1">
      <c r="A40" s="285" t="s">
        <v>53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7" t="s">
        <v>55</v>
      </c>
      <c r="L40" s="286"/>
      <c r="M40" s="286"/>
      <c r="N40" s="286"/>
      <c r="O40" s="286"/>
      <c r="P40" s="288"/>
      <c r="Q40" s="288"/>
      <c r="R40" s="288"/>
      <c r="S40" s="288"/>
      <c r="T40" s="289" t="s">
        <v>56</v>
      </c>
      <c r="U40" s="286"/>
      <c r="V40" s="286"/>
      <c r="W40" s="286"/>
      <c r="X40" s="287"/>
      <c r="Y40" s="288"/>
      <c r="Z40" s="288"/>
      <c r="AA40" s="288"/>
      <c r="AB40" s="288"/>
      <c r="AC40" s="372"/>
      <c r="AD40" s="442" t="s">
        <v>54</v>
      </c>
      <c r="AE40" s="442"/>
      <c r="AF40" s="286"/>
      <c r="AG40" s="290"/>
      <c r="AH40" s="288"/>
      <c r="AI40" s="288"/>
      <c r="AJ40" s="288"/>
      <c r="AK40" s="288"/>
      <c r="AL40" s="287"/>
    </row>
    <row r="41" spans="1:42">
      <c r="A41" s="1"/>
      <c r="B41" s="28"/>
      <c r="C41" s="29"/>
      <c r="D41" s="29"/>
      <c r="E41" s="29"/>
      <c r="F41" s="28"/>
      <c r="K41" s="28"/>
      <c r="L41" s="29"/>
      <c r="M41" s="33"/>
      <c r="N41" s="34"/>
      <c r="O41" s="28"/>
      <c r="T41" s="22"/>
      <c r="U41" s="23"/>
      <c r="V41" s="23"/>
      <c r="W41" s="22"/>
      <c r="X41" s="22"/>
      <c r="AC41" s="24"/>
      <c r="AD41" s="19"/>
      <c r="AE41" s="19"/>
      <c r="AF41" s="25"/>
      <c r="AG41" s="25"/>
      <c r="AL41" s="25"/>
    </row>
    <row r="42" spans="1:42">
      <c r="A42" s="1"/>
      <c r="B42" s="30"/>
      <c r="C42" s="35"/>
      <c r="D42" s="11"/>
      <c r="E42" s="30"/>
      <c r="F42" s="11"/>
      <c r="K42" s="11"/>
      <c r="L42" s="35"/>
      <c r="M42" s="36"/>
      <c r="N42" s="37"/>
      <c r="O42" s="11"/>
      <c r="T42" s="2"/>
      <c r="U42" s="26"/>
      <c r="V42" s="5"/>
      <c r="W42" s="5"/>
      <c r="X42" s="27"/>
      <c r="AC42" s="25"/>
      <c r="AD42" s="19"/>
      <c r="AE42" s="19"/>
      <c r="AF42" s="25"/>
      <c r="AG42" s="25"/>
      <c r="AL42" s="25"/>
    </row>
    <row r="43" spans="1:42">
      <c r="A43" s="1"/>
      <c r="B43" s="10"/>
      <c r="K43" s="10"/>
      <c r="T43" s="7"/>
      <c r="W43" s="7"/>
      <c r="AC43" s="25"/>
      <c r="AD43" s="19"/>
      <c r="AE43" s="19"/>
      <c r="AF43" s="25"/>
      <c r="AG43" s="25"/>
      <c r="AL43" s="25"/>
    </row>
    <row r="44" spans="1:42">
      <c r="B44" s="10"/>
      <c r="K44" s="10"/>
      <c r="T44" s="7"/>
      <c r="W44" s="7"/>
      <c r="AC44" s="1"/>
    </row>
    <row r="45" spans="1:42">
      <c r="B45" s="10"/>
      <c r="K45" s="10"/>
      <c r="T45" s="7"/>
      <c r="W45" s="7"/>
      <c r="AC45" s="1"/>
    </row>
    <row r="46" spans="1:42">
      <c r="B46" s="10"/>
      <c r="K46" s="10"/>
      <c r="T46" s="7"/>
      <c r="W46" s="7"/>
      <c r="AC46" s="1"/>
    </row>
    <row r="47" spans="1:42">
      <c r="B47" s="10"/>
      <c r="K47" s="10"/>
      <c r="T47" s="7"/>
      <c r="W47" s="7"/>
      <c r="AC47" s="1"/>
    </row>
    <row r="48" spans="1:42">
      <c r="A48" s="1"/>
      <c r="B48" s="10"/>
      <c r="K48" s="10"/>
      <c r="M48" s="10"/>
      <c r="N48" s="10"/>
      <c r="O48" s="10"/>
      <c r="P48" s="10"/>
      <c r="Q48" s="10"/>
      <c r="R48" s="10"/>
      <c r="S48" s="10"/>
      <c r="T48" s="7"/>
      <c r="W48" s="7"/>
      <c r="AC48" s="1"/>
    </row>
    <row r="49" spans="1:29">
      <c r="A49" s="1"/>
      <c r="B49" s="10"/>
      <c r="K49" s="10"/>
      <c r="M49" s="10"/>
      <c r="N49" s="10"/>
      <c r="O49" s="10"/>
      <c r="P49" s="10"/>
      <c r="Q49" s="10"/>
      <c r="R49" s="10"/>
      <c r="S49" s="10"/>
      <c r="T49" s="7"/>
      <c r="W49" s="7"/>
      <c r="AC49" s="1"/>
    </row>
    <row r="50" spans="1:29">
      <c r="A50" s="1"/>
      <c r="B50" s="10"/>
      <c r="K50" s="10"/>
      <c r="M50" s="10"/>
      <c r="N50" s="10"/>
      <c r="O50" s="10"/>
      <c r="P50" s="10"/>
      <c r="Q50" s="10"/>
      <c r="R50" s="10"/>
      <c r="S50" s="10"/>
      <c r="T50" s="7"/>
      <c r="W50" s="7"/>
      <c r="AC50" s="1"/>
    </row>
    <row r="51" spans="1:29">
      <c r="A51" s="1"/>
    </row>
    <row r="52" spans="1:29">
      <c r="A52" s="1"/>
    </row>
    <row r="53" spans="1:29">
      <c r="A53" s="1"/>
    </row>
    <row r="54" spans="1:29">
      <c r="A54" s="1"/>
    </row>
  </sheetData>
  <mergeCells count="74">
    <mergeCell ref="B35:C35"/>
    <mergeCell ref="AC34:AD34"/>
    <mergeCell ref="AD40:AE40"/>
    <mergeCell ref="T21:T24"/>
    <mergeCell ref="T25:T29"/>
    <mergeCell ref="B38:C38"/>
    <mergeCell ref="K38:L38"/>
    <mergeCell ref="T38:U38"/>
    <mergeCell ref="AC38:AD38"/>
    <mergeCell ref="B37:C37"/>
    <mergeCell ref="K37:L37"/>
    <mergeCell ref="T37:U37"/>
    <mergeCell ref="AC37:AD37"/>
    <mergeCell ref="B36:C36"/>
    <mergeCell ref="K36:L36"/>
    <mergeCell ref="T36:U36"/>
    <mergeCell ref="AC36:AD36"/>
    <mergeCell ref="K25:K29"/>
    <mergeCell ref="AC25:AC29"/>
    <mergeCell ref="AL25:AL29"/>
    <mergeCell ref="A32:A38"/>
    <mergeCell ref="B32:C32"/>
    <mergeCell ref="K32:L32"/>
    <mergeCell ref="T32:U32"/>
    <mergeCell ref="AC32:AD32"/>
    <mergeCell ref="A25:A29"/>
    <mergeCell ref="B25:B29"/>
    <mergeCell ref="K35:L35"/>
    <mergeCell ref="T35:U35"/>
    <mergeCell ref="AC35:AD35"/>
    <mergeCell ref="B34:C34"/>
    <mergeCell ref="K34:L34"/>
    <mergeCell ref="T34:U34"/>
    <mergeCell ref="A21:A24"/>
    <mergeCell ref="B21:B24"/>
    <mergeCell ref="K21:K24"/>
    <mergeCell ref="AC21:AC24"/>
    <mergeCell ref="AL21:AL24"/>
    <mergeCell ref="AL15:AL20"/>
    <mergeCell ref="AL5:AL8"/>
    <mergeCell ref="A9:A14"/>
    <mergeCell ref="B9:B14"/>
    <mergeCell ref="K9:K14"/>
    <mergeCell ref="AC9:AC14"/>
    <mergeCell ref="AL9:AL14"/>
    <mergeCell ref="A15:A20"/>
    <mergeCell ref="B15:B20"/>
    <mergeCell ref="K15:K20"/>
    <mergeCell ref="T15:T20"/>
    <mergeCell ref="AC15:AC20"/>
    <mergeCell ref="A5:A8"/>
    <mergeCell ref="B5:B8"/>
    <mergeCell ref="K5:K8"/>
    <mergeCell ref="T3:U3"/>
    <mergeCell ref="V3:X3"/>
    <mergeCell ref="AC3:AD3"/>
    <mergeCell ref="AE3:AG3"/>
    <mergeCell ref="AL3:AM3"/>
    <mergeCell ref="AL37:AM37"/>
    <mergeCell ref="AL38:AM38"/>
    <mergeCell ref="A1:AP1"/>
    <mergeCell ref="AN3:AP3"/>
    <mergeCell ref="AL32:AM32"/>
    <mergeCell ref="AL34:AM34"/>
    <mergeCell ref="AL35:AM35"/>
    <mergeCell ref="AL36:AM36"/>
    <mergeCell ref="T5:T14"/>
    <mergeCell ref="AC5:AC8"/>
    <mergeCell ref="C2:D2"/>
    <mergeCell ref="F2:L2"/>
    <mergeCell ref="B3:C3"/>
    <mergeCell ref="D3:F3"/>
    <mergeCell ref="K3:L3"/>
    <mergeCell ref="M3:O3"/>
  </mergeCells>
  <phoneticPr fontId="22" type="noConversion"/>
  <pageMargins left="0.39370078740157483" right="0.39370078740157483" top="0" bottom="0" header="0.31496062992125984" footer="0.31496062992125984"/>
  <pageSetup paperSize="9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萬新月菜單</vt:lpstr>
      <vt:lpstr>第一週</vt:lpstr>
      <vt:lpstr>第二週</vt:lpstr>
      <vt:lpstr>第三週</vt:lpstr>
      <vt:lpstr>第四週</vt:lpstr>
      <vt:lpstr>第五週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username</cp:lastModifiedBy>
  <cp:lastPrinted>2022-06-10T00:33:31Z</cp:lastPrinted>
  <dcterms:created xsi:type="dcterms:W3CDTF">2014-10-23T04:16:33Z</dcterms:created>
  <dcterms:modified xsi:type="dcterms:W3CDTF">2022-08-19T04:28:36Z</dcterms:modified>
</cp:coreProperties>
</file>