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/>
  </bookViews>
  <sheets>
    <sheet name="萬新葷菜單" sheetId="125" r:id="rId1"/>
    <sheet name="第一週" sheetId="152" r:id="rId2"/>
    <sheet name="第二週" sheetId="153" r:id="rId3"/>
    <sheet name="第三週" sheetId="154" r:id="rId4"/>
    <sheet name="第四週" sheetId="155" r:id="rId5"/>
    <sheet name="第五週" sheetId="156" r:id="rId6"/>
  </sheets>
  <externalReferences>
    <externalReference r:id="rId7"/>
  </externalReferences>
  <definedNames>
    <definedName name="__xlnm.Print_Area" localSheetId="2">#REF!</definedName>
    <definedName name="__xlnm.Print_Area" localSheetId="3">#REF!</definedName>
    <definedName name="__xlnm.Print_Area" localSheetId="5">#REF!</definedName>
    <definedName name="__xlnm.Print_Area" localSheetId="4">#REF!</definedName>
    <definedName name="__xlnm.Print_Area">#REF!</definedName>
    <definedName name="__xlnm.Print_Area_1" localSheetId="2">#REF!</definedName>
    <definedName name="__xlnm.Print_Area_1" localSheetId="3">#REF!</definedName>
    <definedName name="__xlnm.Print_Area_1" localSheetId="5">#REF!</definedName>
    <definedName name="__xlnm.Print_Area_1" localSheetId="4">#REF!</definedName>
    <definedName name="__xlnm.Print_Area_1">#REF!</definedName>
    <definedName name="__xlnm.Print_Area_2" localSheetId="2">#REF!</definedName>
    <definedName name="__xlnm.Print_Area_2" localSheetId="3">#REF!</definedName>
    <definedName name="__xlnm.Print_Area_2" localSheetId="5">#REF!</definedName>
    <definedName name="__xlnm.Print_Area_2" localSheetId="4">#REF!</definedName>
    <definedName name="__xlnm.Print_Area_2">#REF!</definedName>
    <definedName name="__xlnm.Print_Area_3" localSheetId="2">#REF!</definedName>
    <definedName name="__xlnm.Print_Area_3" localSheetId="3">#REF!</definedName>
    <definedName name="__xlnm.Print_Area_3" localSheetId="5">#REF!</definedName>
    <definedName name="__xlnm.Print_Area_3" localSheetId="4">#REF!</definedName>
    <definedName name="__xlnm.Print_Area_3">#REF!</definedName>
    <definedName name="__xlnm.Print_Area_4" localSheetId="2">#REF!</definedName>
    <definedName name="__xlnm.Print_Area_4" localSheetId="3">#REF!</definedName>
    <definedName name="__xlnm.Print_Area_4" localSheetId="5">#REF!</definedName>
    <definedName name="__xlnm.Print_Area_4" localSheetId="4">#REF!</definedName>
    <definedName name="__xlnm.Print_Area_4">#REF!</definedName>
    <definedName name="a" localSheetId="2">#REF!</definedName>
    <definedName name="a" localSheetId="3">#REF!</definedName>
    <definedName name="a" localSheetId="5">#REF!</definedName>
    <definedName name="a" localSheetId="4">#REF!</definedName>
    <definedName name="a">#REF!</definedName>
    <definedName name="b" localSheetId="2">#REF!</definedName>
    <definedName name="b" localSheetId="3">#REF!</definedName>
    <definedName name="b" localSheetId="5">#REF!</definedName>
    <definedName name="b" localSheetId="4">#REF!</definedName>
    <definedName name="b">#REF!</definedName>
    <definedName name="sdff" localSheetId="2">#REF!</definedName>
    <definedName name="sdff" localSheetId="3">#REF!</definedName>
    <definedName name="sdff" localSheetId="5">#REF!</definedName>
    <definedName name="sdff" localSheetId="4">#REF!</definedName>
    <definedName name="sdff">#REF!</definedName>
    <definedName name="sdff1" localSheetId="2">#REF!</definedName>
    <definedName name="sdff1" localSheetId="3">#REF!</definedName>
    <definedName name="sdff1" localSheetId="5">#REF!</definedName>
    <definedName name="sdff1" localSheetId="4">#REF!</definedName>
    <definedName name="sdff1">#REF!</definedName>
    <definedName name="w" localSheetId="2">#REF!</definedName>
    <definedName name="w" localSheetId="3">#REF!</definedName>
    <definedName name="w" localSheetId="5">#REF!</definedName>
    <definedName name="w" localSheetId="4">#REF!</definedName>
    <definedName name="w">#REF!</definedName>
    <definedName name="主食類份數">([1]菜單設計!$E$4-SUM([1]菜單設計!$E$8:$E$12))/15</definedName>
    <definedName name="主食類份數小數第一位">ROUND((主食類份數-INT(主食類份數)),1)*10</definedName>
    <definedName name="年齡層" localSheetId="2">#REF!</definedName>
    <definedName name="年齡層" localSheetId="3">#REF!</definedName>
    <definedName name="年齡層" localSheetId="5">#REF!</definedName>
    <definedName name="年齡層" localSheetId="4">#REF!</definedName>
    <definedName name="年齡層">#REF!</definedName>
    <definedName name="肉類份數">([1]菜單設計!$C$4-SUM([1]菜單設計!$C$8:$C$13))/7</definedName>
    <definedName name="肉類份數小數第一位">ROUND(肉類份數-INT(肉類份數),1)*10</definedName>
    <definedName name="油脂份數">([1]菜單設計!$D$4-SUM([1]菜單設計!$D$8:$D$16))/5</definedName>
    <definedName name="油脂份數小數第一位">ROUND(油脂份數-INT(油脂份數),1)*10</definedName>
    <definedName name="活動量" localSheetId="2">#REF!</definedName>
    <definedName name="活動量" localSheetId="3">#REF!</definedName>
    <definedName name="活動量" localSheetId="5">#REF!</definedName>
    <definedName name="活動量" localSheetId="4">#REF!</definedName>
    <definedName name="活動量">#REF!</definedName>
    <definedName name="第三週" localSheetId="2">#REF!</definedName>
    <definedName name="第三週" localSheetId="3">#REF!</definedName>
    <definedName name="第三週" localSheetId="5">#REF!</definedName>
    <definedName name="第三週" localSheetId="4">#REF!</definedName>
    <definedName name="第三週">#REF!</definedName>
    <definedName name="餐別" localSheetId="2">#REF!</definedName>
    <definedName name="餐別" localSheetId="3">#REF!</definedName>
    <definedName name="餐別" localSheetId="5">#REF!</definedName>
    <definedName name="餐別" localSheetId="4">#REF!</definedName>
    <definedName name="餐別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25" i="156" l="1"/>
  <c r="W21" i="156"/>
  <c r="W18" i="156"/>
  <c r="W16" i="156"/>
  <c r="W15" i="156"/>
  <c r="W9" i="156"/>
  <c r="W8" i="156"/>
  <c r="W5" i="156"/>
  <c r="Q25" i="156"/>
  <c r="Q22" i="156"/>
  <c r="Q21" i="156"/>
  <c r="Q16" i="156"/>
  <c r="Q15" i="156"/>
  <c r="Q12" i="156"/>
  <c r="Q11" i="156"/>
  <c r="Q10" i="156"/>
  <c r="Q9" i="156"/>
  <c r="Q8" i="156"/>
  <c r="K26" i="156"/>
  <c r="K25" i="156"/>
  <c r="K21" i="156"/>
  <c r="K16" i="156"/>
  <c r="K15" i="156"/>
  <c r="K8" i="156"/>
  <c r="K6" i="156"/>
  <c r="K5" i="156"/>
  <c r="E26" i="156"/>
  <c r="E25" i="156"/>
  <c r="E21" i="156"/>
  <c r="E19" i="156"/>
  <c r="E18" i="156"/>
  <c r="E17" i="156"/>
  <c r="E16" i="156"/>
  <c r="E15" i="156"/>
  <c r="E9" i="156"/>
  <c r="E8" i="156"/>
  <c r="E5" i="156"/>
  <c r="AC25" i="155"/>
  <c r="AC21" i="155"/>
  <c r="AC19" i="155"/>
  <c r="AC18" i="155"/>
  <c r="AC17" i="155"/>
  <c r="AC16" i="155"/>
  <c r="AC15" i="155"/>
  <c r="AC9" i="155"/>
  <c r="AC8" i="155"/>
  <c r="AC6" i="155"/>
  <c r="AC5" i="155"/>
  <c r="W25" i="155"/>
  <c r="W21" i="155"/>
  <c r="W18" i="155"/>
  <c r="W16" i="155"/>
  <c r="W15" i="155"/>
  <c r="W10" i="155"/>
  <c r="W9" i="155"/>
  <c r="W8" i="155"/>
  <c r="W5" i="155"/>
  <c r="Q22" i="155"/>
  <c r="Q21" i="155"/>
  <c r="Q15" i="155"/>
  <c r="Q14" i="155"/>
  <c r="Q11" i="155"/>
  <c r="Q10" i="155"/>
  <c r="Q9" i="155"/>
  <c r="Q8" i="155"/>
  <c r="Q7" i="155"/>
  <c r="Q6" i="155"/>
  <c r="Q5" i="155"/>
  <c r="K26" i="155"/>
  <c r="K25" i="155"/>
  <c r="K21" i="155"/>
  <c r="K15" i="155"/>
  <c r="K10" i="155"/>
  <c r="K9" i="155"/>
  <c r="K8" i="155"/>
  <c r="K6" i="155"/>
  <c r="K5" i="155"/>
  <c r="E25" i="155"/>
  <c r="E21" i="155"/>
  <c r="E16" i="155"/>
  <c r="E15" i="155"/>
  <c r="E10" i="155"/>
  <c r="E9" i="155"/>
  <c r="E8" i="155"/>
  <c r="E5" i="155"/>
  <c r="AC25" i="154"/>
  <c r="AC21" i="154"/>
  <c r="AC17" i="154"/>
  <c r="AC16" i="154"/>
  <c r="AC15" i="154"/>
  <c r="AC8" i="154"/>
  <c r="AC6" i="154"/>
  <c r="AC5" i="154"/>
  <c r="W25" i="154"/>
  <c r="W21" i="154"/>
  <c r="W15" i="154"/>
  <c r="W8" i="154"/>
  <c r="W6" i="154"/>
  <c r="W5" i="154"/>
  <c r="Q27" i="154"/>
  <c r="Q26" i="154"/>
  <c r="Q25" i="154"/>
  <c r="Q21" i="154"/>
  <c r="Q15" i="154"/>
  <c r="Q14" i="154"/>
  <c r="Q13" i="154"/>
  <c r="Q11" i="154"/>
  <c r="Q10" i="154"/>
  <c r="Q9" i="154"/>
  <c r="Q8" i="154"/>
  <c r="E26" i="154"/>
  <c r="E25" i="154"/>
  <c r="E21" i="154"/>
  <c r="E16" i="154"/>
  <c r="E15" i="154"/>
  <c r="E11" i="154"/>
  <c r="E10" i="154"/>
  <c r="E9" i="154"/>
  <c r="E8" i="154"/>
  <c r="E5" i="154"/>
  <c r="AC27" i="153"/>
  <c r="AC26" i="153"/>
  <c r="AC25" i="153"/>
  <c r="AC21" i="153"/>
  <c r="AC15" i="153"/>
  <c r="AC10" i="153"/>
  <c r="AC9" i="153"/>
  <c r="AC8" i="153"/>
  <c r="AC5" i="153"/>
  <c r="W24" i="153"/>
  <c r="W21" i="153"/>
  <c r="W16" i="153"/>
  <c r="W15" i="153"/>
  <c r="W8" i="153"/>
  <c r="W6" i="153"/>
  <c r="W5" i="153"/>
  <c r="Q13" i="153"/>
  <c r="Q12" i="153"/>
  <c r="Q11" i="153"/>
  <c r="Q10" i="153"/>
  <c r="Q9" i="153"/>
  <c r="Q8" i="153"/>
  <c r="Q7" i="153"/>
  <c r="Q6" i="153"/>
  <c r="Q5" i="153"/>
  <c r="Q18" i="153"/>
  <c r="Q17" i="153"/>
  <c r="Q16" i="153"/>
  <c r="Q15" i="153"/>
  <c r="Q22" i="153"/>
  <c r="Q21" i="153"/>
  <c r="K26" i="153"/>
  <c r="K25" i="153"/>
  <c r="K22" i="153"/>
  <c r="K21" i="153"/>
  <c r="K16" i="153"/>
  <c r="K15" i="153"/>
  <c r="K10" i="153"/>
  <c r="K9" i="153"/>
  <c r="K8" i="153"/>
  <c r="K5" i="153"/>
  <c r="E26" i="153"/>
  <c r="E25" i="153"/>
  <c r="E21" i="153"/>
  <c r="E16" i="153"/>
  <c r="E15" i="153"/>
  <c r="E8" i="153"/>
  <c r="E5" i="153"/>
  <c r="K6" i="152"/>
  <c r="K5" i="152"/>
  <c r="K9" i="152"/>
  <c r="K8" i="152"/>
  <c r="K18" i="152"/>
  <c r="K17" i="152"/>
  <c r="K16" i="152"/>
  <c r="K15" i="152"/>
  <c r="K21" i="152"/>
  <c r="K25" i="152"/>
  <c r="E26" i="152"/>
  <c r="E25" i="152"/>
  <c r="E21" i="152"/>
  <c r="E19" i="152"/>
  <c r="E18" i="152"/>
  <c r="E17" i="152"/>
  <c r="E16" i="152"/>
  <c r="E15" i="152"/>
  <c r="E13" i="152"/>
  <c r="E12" i="152"/>
  <c r="E10" i="152"/>
  <c r="E9" i="152"/>
  <c r="E8" i="152"/>
  <c r="T24" i="153" l="1"/>
  <c r="T25" i="156" l="1"/>
  <c r="T21" i="156"/>
  <c r="T15" i="156"/>
  <c r="T8" i="156"/>
  <c r="T5" i="156"/>
  <c r="N25" i="156"/>
  <c r="N21" i="156"/>
  <c r="N15" i="156"/>
  <c r="N8" i="156"/>
  <c r="Y36" i="156" l="1"/>
  <c r="S36" i="156"/>
  <c r="N21" i="155"/>
  <c r="N15" i="155"/>
  <c r="N5" i="155"/>
  <c r="N25" i="154"/>
  <c r="N21" i="154"/>
  <c r="N15" i="154"/>
  <c r="N8" i="154"/>
  <c r="N21" i="153"/>
  <c r="N15" i="153"/>
  <c r="N5" i="153"/>
  <c r="B25" i="152"/>
  <c r="B21" i="152"/>
  <c r="B15" i="152"/>
  <c r="B8" i="152"/>
  <c r="H25" i="156" l="1"/>
  <c r="H21" i="156"/>
  <c r="H15" i="156"/>
  <c r="H8" i="156"/>
  <c r="H5" i="156"/>
  <c r="B25" i="156"/>
  <c r="B21" i="156"/>
  <c r="B15" i="156"/>
  <c r="B8" i="156"/>
  <c r="B5" i="156"/>
  <c r="M36" i="156"/>
  <c r="G36" i="156"/>
  <c r="T5" i="153" l="1"/>
  <c r="T8" i="153"/>
  <c r="T15" i="153"/>
  <c r="T21" i="153"/>
  <c r="Z5" i="153"/>
  <c r="Z8" i="153"/>
  <c r="Z15" i="153"/>
  <c r="Z21" i="153"/>
  <c r="Z25" i="153"/>
  <c r="B5" i="154"/>
  <c r="B8" i="154"/>
  <c r="B15" i="154"/>
  <c r="B21" i="154"/>
  <c r="B25" i="154"/>
  <c r="B5" i="155"/>
  <c r="B8" i="155"/>
  <c r="B15" i="155"/>
  <c r="B21" i="155"/>
  <c r="B25" i="155"/>
  <c r="H5" i="155"/>
  <c r="H8" i="155"/>
  <c r="H15" i="155"/>
  <c r="H21" i="155"/>
  <c r="H25" i="155"/>
  <c r="T5" i="155"/>
  <c r="T8" i="155"/>
  <c r="T15" i="155"/>
  <c r="T21" i="155"/>
  <c r="T25" i="155"/>
  <c r="AE36" i="155"/>
  <c r="Y36" i="155"/>
  <c r="S36" i="155"/>
  <c r="M36" i="155"/>
  <c r="G36" i="155"/>
  <c r="AE36" i="154"/>
  <c r="Y36" i="154"/>
  <c r="S36" i="154"/>
  <c r="M36" i="154"/>
  <c r="G36" i="154"/>
  <c r="AE36" i="153"/>
  <c r="Y36" i="153"/>
  <c r="S36" i="153"/>
  <c r="M36" i="153"/>
  <c r="G36" i="153"/>
  <c r="M36" i="152"/>
  <c r="G36" i="152"/>
  <c r="Z25" i="155" l="1"/>
  <c r="Z21" i="155"/>
  <c r="Z15" i="155"/>
  <c r="Z8" i="155"/>
  <c r="Z5" i="155"/>
  <c r="Z25" i="154"/>
  <c r="Z21" i="154"/>
  <c r="Z15" i="154"/>
  <c r="Z5" i="154"/>
  <c r="Z8" i="154"/>
  <c r="T25" i="154"/>
  <c r="T21" i="154"/>
  <c r="T15" i="154"/>
  <c r="T8" i="154"/>
  <c r="T5" i="154"/>
  <c r="H25" i="153"/>
  <c r="H21" i="153"/>
  <c r="H15" i="153"/>
  <c r="H8" i="153"/>
  <c r="H5" i="153"/>
  <c r="B25" i="153"/>
  <c r="B21" i="153"/>
  <c r="B15" i="153"/>
  <c r="B8" i="153"/>
  <c r="B5" i="153"/>
  <c r="A4" i="125"/>
  <c r="H25" i="152"/>
  <c r="H21" i="152"/>
  <c r="H15" i="152"/>
  <c r="H8" i="152"/>
  <c r="H5" i="152"/>
  <c r="B3" i="125"/>
  <c r="E3" i="155" l="1"/>
  <c r="E3" i="156"/>
  <c r="B4" i="125"/>
  <c r="A5" i="125"/>
  <c r="A6" i="125" s="1"/>
  <c r="H3" i="152" s="1"/>
  <c r="K3" i="152" s="1"/>
  <c r="E3" i="154"/>
  <c r="E3" i="153"/>
  <c r="B6" i="125" l="1"/>
  <c r="B3" i="152"/>
  <c r="E3" i="152" s="1"/>
  <c r="B5" i="125"/>
  <c r="B7" i="125" l="1"/>
  <c r="A8" i="125" l="1"/>
  <c r="A9" i="125" s="1"/>
  <c r="B3" i="153"/>
  <c r="H3" i="153" l="1"/>
  <c r="K3" i="153" s="1"/>
  <c r="B8" i="125"/>
  <c r="B9" i="125"/>
  <c r="A10" i="125"/>
  <c r="N3" i="153"/>
  <c r="Q3" i="153" s="1"/>
  <c r="T3" i="153" l="1"/>
  <c r="W3" i="153" s="1"/>
  <c r="A11" i="125"/>
  <c r="B10" i="125"/>
  <c r="Z3" i="153" l="1"/>
  <c r="AC3" i="153" s="1"/>
  <c r="A12" i="125"/>
  <c r="B11" i="125"/>
  <c r="A13" i="125" l="1"/>
  <c r="B12" i="125"/>
  <c r="B3" i="154"/>
  <c r="H3" i="154" l="1"/>
  <c r="K3" i="154" s="1"/>
  <c r="B13" i="125"/>
  <c r="A14" i="125"/>
  <c r="N3" i="154" l="1"/>
  <c r="Q3" i="154" s="1"/>
  <c r="A15" i="125"/>
  <c r="B14" i="125"/>
  <c r="A16" i="125" l="1"/>
  <c r="B15" i="125"/>
  <c r="T3" i="154"/>
  <c r="W3" i="154" s="1"/>
  <c r="A17" i="125" l="1"/>
  <c r="B16" i="125"/>
  <c r="Z3" i="154"/>
  <c r="AC3" i="154" s="1"/>
  <c r="B3" i="155" l="1"/>
  <c r="B17" i="125"/>
  <c r="A18" i="125"/>
  <c r="A19" i="125" l="1"/>
  <c r="B18" i="125"/>
  <c r="H3" i="155"/>
  <c r="K3" i="155" s="1"/>
  <c r="A20" i="125" l="1"/>
  <c r="B19" i="125"/>
  <c r="N3" i="155"/>
  <c r="Q3" i="155" s="1"/>
  <c r="T3" i="155" l="1"/>
  <c r="W3" i="155" s="1"/>
  <c r="A21" i="125"/>
  <c r="A22" i="125" s="1"/>
  <c r="B20" i="125"/>
  <c r="B3" i="156" l="1"/>
  <c r="A23" i="125"/>
  <c r="A24" i="125" s="1"/>
  <c r="B22" i="125"/>
  <c r="Z3" i="155"/>
  <c r="AC3" i="155" s="1"/>
  <c r="B21" i="125"/>
  <c r="B24" i="125" l="1"/>
  <c r="A25" i="125"/>
  <c r="B25" i="125" s="1"/>
  <c r="H3" i="156"/>
  <c r="B23" i="125"/>
  <c r="K3" i="156" l="1"/>
  <c r="N3" i="156"/>
  <c r="T3" i="156" l="1"/>
  <c r="W3" i="156" s="1"/>
  <c r="Q3" i="156"/>
</calcChain>
</file>

<file path=xl/sharedStrings.xml><?xml version="1.0" encoding="utf-8"?>
<sst xmlns="http://schemas.openxmlformats.org/spreadsheetml/2006/main" count="917" uniqueCount="219">
  <si>
    <t>主食</t>
  </si>
  <si>
    <t>午餐菜單</t>
  </si>
  <si>
    <t>日期</t>
  </si>
  <si>
    <t>星期</t>
  </si>
  <si>
    <t>湯品</t>
  </si>
  <si>
    <t>其他</t>
  </si>
  <si>
    <t>主菜</t>
    <phoneticPr fontId="1" type="noConversion" alignment="center"/>
  </si>
  <si>
    <t>副食一</t>
    <phoneticPr fontId="1" type="noConversion" alignment="center"/>
  </si>
  <si>
    <t>副食二</t>
    <phoneticPr fontId="1" type="noConversion" alignment="center"/>
  </si>
  <si>
    <t>校長</t>
    <phoneticPr fontId="22" type="noConversion"/>
  </si>
  <si>
    <t>主任</t>
    <phoneticPr fontId="22" type="noConversion"/>
  </si>
  <si>
    <t>執行秘書</t>
    <phoneticPr fontId="22" type="noConversion"/>
  </si>
  <si>
    <t>食譜設計</t>
    <phoneticPr fontId="22" type="noConversion"/>
  </si>
  <si>
    <t>監廚</t>
    <phoneticPr fontId="22" type="noConversion"/>
  </si>
  <si>
    <t>熱量</t>
    <phoneticPr fontId="22" type="noConversion"/>
  </si>
  <si>
    <t>豆魚肉蛋類</t>
    <phoneticPr fontId="1" type="noConversion"/>
  </si>
  <si>
    <t>水果類</t>
    <phoneticPr fontId="1" type="noConversion"/>
  </si>
  <si>
    <t>全脂乳品類</t>
    <phoneticPr fontId="1" type="noConversion"/>
  </si>
  <si>
    <t>蔬菜類</t>
    <phoneticPr fontId="1" type="noConversion"/>
  </si>
  <si>
    <t>油脂與堅果種子類</t>
    <phoneticPr fontId="1" type="noConversion"/>
  </si>
  <si>
    <t>全穀根莖類</t>
    <phoneticPr fontId="1" type="noConversion"/>
  </si>
  <si>
    <t>營養供應比例</t>
    <phoneticPr fontId="22" type="noConversion"/>
  </si>
  <si>
    <t>奶類</t>
    <phoneticPr fontId="1" type="noConversion"/>
  </si>
  <si>
    <t>水果</t>
    <phoneticPr fontId="1" type="noConversion"/>
  </si>
  <si>
    <r>
      <rPr>
        <sz val="12"/>
        <color rgb="FF000000"/>
        <rFont val="標楷體"/>
        <family val="4"/>
        <charset val="136"/>
      </rPr>
      <t>＊食材確認合格打</t>
    </r>
    <r>
      <rPr>
        <sz val="12"/>
        <color rgb="FF000000"/>
        <rFont val="新細明體"/>
        <family val="1"/>
        <charset val="136"/>
        <scheme val="major"/>
      </rPr>
      <t>ˇ</t>
    </r>
    <r>
      <rPr>
        <sz val="12"/>
        <color rgb="FF000000"/>
        <rFont val="標楷體"/>
        <family val="4"/>
        <charset val="136"/>
      </rPr>
      <t>，不合格打</t>
    </r>
    <r>
      <rPr>
        <sz val="12"/>
        <color rgb="FF000000"/>
        <rFont val="新細明體"/>
        <family val="1"/>
        <charset val="136"/>
        <scheme val="major"/>
      </rPr>
      <t>×</t>
    </r>
    <phoneticPr fontId="38" type="noConversion"/>
  </si>
  <si>
    <r>
      <rPr>
        <sz val="12"/>
        <color rgb="FF000000"/>
        <rFont val="標楷體"/>
        <family val="4"/>
        <charset val="136"/>
      </rPr>
      <t>供應廠商</t>
    </r>
    <r>
      <rPr>
        <sz val="12"/>
        <color rgb="FF000000"/>
        <rFont val="Times New Roman"/>
        <family val="1"/>
      </rPr>
      <t xml:space="preserve">: </t>
    </r>
    <r>
      <rPr>
        <sz val="12"/>
        <color rgb="FF000000"/>
        <rFont val="標楷體"/>
        <family val="4"/>
        <charset val="136"/>
      </rPr>
      <t>味帝企業股份有限公司</t>
    </r>
    <r>
      <rPr>
        <sz val="12"/>
        <color rgb="FF000000"/>
        <rFont val="Times New Roman"/>
        <family val="1"/>
      </rPr>
      <t xml:space="preserve">       </t>
    </r>
    <r>
      <rPr>
        <sz val="12"/>
        <color rgb="FF000000"/>
        <rFont val="標楷體"/>
        <family val="4"/>
        <charset val="136"/>
      </rPr>
      <t>連絡電話</t>
    </r>
    <r>
      <rPr>
        <sz val="12"/>
        <color rgb="FF000000"/>
        <rFont val="Times New Roman"/>
        <family val="1"/>
      </rPr>
      <t xml:space="preserve"> : 07-7872311</t>
    </r>
    <phoneticPr fontId="38" type="noConversion"/>
  </si>
  <si>
    <r>
      <rPr>
        <sz val="12"/>
        <color rgb="FF000000"/>
        <rFont val="標楷體"/>
        <family val="4"/>
        <charset val="136"/>
      </rPr>
      <t>日期</t>
    </r>
  </si>
  <si>
    <r>
      <rPr>
        <sz val="12"/>
        <color rgb="FF000000"/>
        <rFont val="標楷體"/>
        <family val="4"/>
        <charset val="136"/>
      </rPr>
      <t>項目</t>
    </r>
  </si>
  <si>
    <r>
      <rPr>
        <sz val="12"/>
        <color rgb="FF000000"/>
        <rFont val="標楷體"/>
        <family val="4"/>
        <charset val="136"/>
      </rPr>
      <t>菜名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烹調法</t>
    </r>
    <phoneticPr fontId="38" type="noConversion"/>
  </si>
  <si>
    <r>
      <rPr>
        <sz val="12"/>
        <color rgb="FF000000"/>
        <rFont val="標楷體"/>
        <family val="4"/>
        <charset val="136"/>
      </rPr>
      <t>材料</t>
    </r>
  </si>
  <si>
    <r>
      <rPr>
        <sz val="10"/>
        <color rgb="FF000000"/>
        <rFont val="標楷體"/>
        <family val="4"/>
        <charset val="136"/>
      </rPr>
      <t>每人</t>
    </r>
    <r>
      <rPr>
        <sz val="10"/>
        <color rgb="FF000000"/>
        <rFont val="Times New Roman"/>
        <family val="1"/>
      </rPr>
      <t>(g)</t>
    </r>
  </si>
  <si>
    <r>
      <rPr>
        <sz val="12"/>
        <color rgb="FF000000"/>
        <rFont val="標楷體"/>
        <family val="4"/>
        <charset val="136"/>
      </rPr>
      <t>學校採購量</t>
    </r>
    <r>
      <rPr>
        <sz val="12"/>
        <color rgb="FF000000"/>
        <rFont val="Times New Roman"/>
        <family val="1"/>
      </rPr>
      <t>(kg)</t>
    </r>
  </si>
  <si>
    <r>
      <rPr>
        <sz val="12"/>
        <color rgb="FF000000"/>
        <rFont val="標楷體"/>
        <family val="4"/>
        <charset val="136"/>
      </rPr>
      <t>三章一</t>
    </r>
    <r>
      <rPr>
        <sz val="12"/>
        <color rgb="FF000000"/>
        <rFont val="Times New Roman"/>
        <family val="1"/>
      </rPr>
      <t>Q</t>
    </r>
    <r>
      <rPr>
        <sz val="12"/>
        <color rgb="FF000000"/>
        <rFont val="標楷體"/>
        <family val="4"/>
        <charset val="136"/>
      </rPr>
      <t>標示</t>
    </r>
    <phoneticPr fontId="38" type="noConversion"/>
  </si>
  <si>
    <r>
      <rPr>
        <sz val="12"/>
        <color rgb="FF000000"/>
        <rFont val="標楷體"/>
        <family val="4"/>
        <charset val="136"/>
      </rPr>
      <t>菜名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烹調法</t>
    </r>
  </si>
  <si>
    <r>
      <rPr>
        <sz val="12"/>
        <color rgb="FF000000"/>
        <rFont val="標楷體"/>
        <family val="4"/>
        <charset val="136"/>
      </rPr>
      <t>三章一</t>
    </r>
    <r>
      <rPr>
        <sz val="12"/>
        <color rgb="FF000000"/>
        <rFont val="Times New Roman"/>
        <family val="1"/>
      </rPr>
      <t>Q</t>
    </r>
    <r>
      <rPr>
        <sz val="12"/>
        <color rgb="FF000000"/>
        <rFont val="標楷體"/>
        <family val="4"/>
        <charset val="136"/>
      </rPr>
      <t>標示</t>
    </r>
  </si>
  <si>
    <r>
      <rPr>
        <sz val="12"/>
        <color rgb="FF000000"/>
        <rFont val="標楷體"/>
        <family val="4"/>
        <charset val="136"/>
      </rPr>
      <t>副食一</t>
    </r>
    <phoneticPr fontId="38" type="noConversion"/>
  </si>
  <si>
    <r>
      <rPr>
        <sz val="12"/>
        <color rgb="FF000000"/>
        <rFont val="標楷體"/>
        <family val="4"/>
        <charset val="136"/>
      </rPr>
      <t>副食二</t>
    </r>
    <phoneticPr fontId="38" type="noConversion"/>
  </si>
  <si>
    <r>
      <rPr>
        <sz val="12"/>
        <color rgb="FF000000"/>
        <rFont val="標楷體"/>
        <family val="4"/>
        <charset val="136"/>
      </rPr>
      <t>湯品</t>
    </r>
    <phoneticPr fontId="38" type="noConversion"/>
  </si>
  <si>
    <t>主菜</t>
    <phoneticPr fontId="22" type="noConversion"/>
  </si>
  <si>
    <t>主食</t>
    <phoneticPr fontId="38" type="noConversion"/>
  </si>
  <si>
    <t>＊本校午餐供應皆採國產豬肉。</t>
    <phoneticPr fontId="22" type="noConversion"/>
  </si>
  <si>
    <t xml:space="preserve">食譜設計:               執行秘書:               主任:               校長：                   </t>
    <phoneticPr fontId="22" type="noConversion"/>
  </si>
  <si>
    <t>食材確認合格</t>
    <phoneticPr fontId="38" type="noConversion"/>
  </si>
  <si>
    <t>食材確認合格</t>
    <phoneticPr fontId="38" type="noConversion"/>
  </si>
  <si>
    <t>食材確認合格</t>
    <phoneticPr fontId="38" type="noConversion"/>
  </si>
  <si>
    <t>食材確認合格</t>
    <phoneticPr fontId="38" type="noConversion"/>
  </si>
  <si>
    <t>食材確認合格</t>
    <phoneticPr fontId="38" type="noConversion"/>
  </si>
  <si>
    <t>111年</t>
    <phoneticPr fontId="1" type="noConversion" alignment="center"/>
  </si>
  <si>
    <t>有機蔬菜</t>
  </si>
  <si>
    <t>水果</t>
  </si>
  <si>
    <t>白米飯</t>
  </si>
  <si>
    <t>炒 油 菜</t>
  </si>
  <si>
    <t>海苔飯</t>
  </si>
  <si>
    <t>糙米飯</t>
  </si>
  <si>
    <t>椒鹽魚片×1</t>
  </si>
  <si>
    <t>芝麻米飯</t>
  </si>
  <si>
    <t>咖 哩 雞</t>
  </si>
  <si>
    <t>白菜肉羹</t>
  </si>
  <si>
    <t>炒空心菜</t>
  </si>
  <si>
    <t>絲瓜蛋花</t>
  </si>
  <si>
    <t>炒 莧 菜</t>
  </si>
  <si>
    <t>魷魚丸×2</t>
  </si>
  <si>
    <t>黑胡椒毛豆莢</t>
  </si>
  <si>
    <t>蔬菜雞湯</t>
  </si>
  <si>
    <t>胚芽米飯</t>
  </si>
  <si>
    <t>醬爆雞丁</t>
  </si>
  <si>
    <t>香菇蒸蛋</t>
  </si>
  <si>
    <t>蘿 蔔 湯</t>
  </si>
  <si>
    <t>麥片米飯</t>
  </si>
  <si>
    <t>黑蜜肉排×1</t>
  </si>
  <si>
    <t>青花肉片</t>
  </si>
  <si>
    <t>沙茶高麗菜</t>
  </si>
  <si>
    <t>筍 燜 雞</t>
  </si>
  <si>
    <t>洋蔥炒蛋</t>
  </si>
  <si>
    <t>炒青江菜</t>
  </si>
  <si>
    <t>四神龍骨</t>
  </si>
  <si>
    <t>燕麥米飯</t>
  </si>
  <si>
    <t>紅 燒 肉</t>
  </si>
  <si>
    <t>鐵板豆腐</t>
  </si>
  <si>
    <t>炒 菜 豆</t>
  </si>
  <si>
    <t>青菜蛋花</t>
  </si>
  <si>
    <t>麥克雞塊×3</t>
  </si>
  <si>
    <t>肉燥空心菜</t>
  </si>
  <si>
    <t>鹽酥魚丁</t>
  </si>
  <si>
    <t>香菇肉燥</t>
  </si>
  <si>
    <t>冬 瓜 湯</t>
  </si>
  <si>
    <t>三杯肉片</t>
  </si>
  <si>
    <t>關 東 煮</t>
  </si>
  <si>
    <t>黑糖粉圓甜湯</t>
  </si>
  <si>
    <t>蔥燒雞丁</t>
  </si>
  <si>
    <t>日式壽喜燒</t>
  </si>
  <si>
    <t>黃瓜雞湯</t>
  </si>
  <si>
    <t>薏仁米飯</t>
  </si>
  <si>
    <t>紅蘿蔔炒蛋</t>
  </si>
  <si>
    <t>榨菜肉絲</t>
  </si>
  <si>
    <t>奶香肉醬麵</t>
  </si>
  <si>
    <t>咖哩花菜</t>
  </si>
  <si>
    <t>味噌蘿蔔</t>
  </si>
  <si>
    <t>蠔油豬柳</t>
  </si>
  <si>
    <t>白 菜 滷</t>
  </si>
  <si>
    <t>玉 米 湯</t>
  </si>
  <si>
    <t>鹽 酥 雞</t>
    <phoneticPr fontId="22" type="noConversion"/>
  </si>
  <si>
    <t>飯  湯</t>
    <phoneticPr fontId="22" type="noConversion"/>
  </si>
  <si>
    <t>炒  麵</t>
    <phoneticPr fontId="22" type="noConversion"/>
  </si>
  <si>
    <t>6月份</t>
    <phoneticPr fontId="1" type="noConversion" alignment="center"/>
  </si>
  <si>
    <t>糯米</t>
    <phoneticPr fontId="22" type="noConversion"/>
  </si>
  <si>
    <t>肉絲</t>
    <phoneticPr fontId="22" type="noConversion"/>
  </si>
  <si>
    <t>乾香菇絲</t>
    <phoneticPr fontId="22" type="noConversion"/>
  </si>
  <si>
    <t>蝦猴</t>
    <phoneticPr fontId="22" type="noConversion"/>
  </si>
  <si>
    <t>乾魷魚</t>
    <phoneticPr fontId="22" type="noConversion"/>
  </si>
  <si>
    <t>紅蘿蔔</t>
    <phoneticPr fontId="22" type="noConversion"/>
  </si>
  <si>
    <t>黑輪條</t>
    <phoneticPr fontId="22" type="noConversion"/>
  </si>
  <si>
    <t>米血丁</t>
    <phoneticPr fontId="22" type="noConversion"/>
  </si>
  <si>
    <t>海帶結</t>
    <phoneticPr fontId="22" type="noConversion"/>
  </si>
  <si>
    <t>白蘿蔔</t>
    <phoneticPr fontId="22" type="noConversion"/>
  </si>
  <si>
    <t>菜豆</t>
    <phoneticPr fontId="22" type="noConversion"/>
  </si>
  <si>
    <t>雞丁</t>
    <phoneticPr fontId="22" type="noConversion"/>
  </si>
  <si>
    <t>酸菜甲</t>
    <phoneticPr fontId="22" type="noConversion"/>
  </si>
  <si>
    <t>白米</t>
    <phoneticPr fontId="22" type="noConversion"/>
  </si>
  <si>
    <t>紫糯米</t>
    <phoneticPr fontId="22" type="noConversion"/>
  </si>
  <si>
    <t>肉片</t>
    <phoneticPr fontId="22" type="noConversion"/>
  </si>
  <si>
    <t>洋蔥</t>
    <phoneticPr fontId="22" type="noConversion"/>
  </si>
  <si>
    <t>雞蛋</t>
    <phoneticPr fontId="22" type="noConversion"/>
  </si>
  <si>
    <t>絞肉</t>
    <phoneticPr fontId="22" type="noConversion"/>
  </si>
  <si>
    <t>乾木耳</t>
    <phoneticPr fontId="22" type="noConversion"/>
  </si>
  <si>
    <t>有機蔬菜</t>
    <phoneticPr fontId="22" type="noConversion"/>
  </si>
  <si>
    <t>扁蒲</t>
    <phoneticPr fontId="22" type="noConversion"/>
  </si>
  <si>
    <t>大骨</t>
    <phoneticPr fontId="22" type="noConversion"/>
  </si>
  <si>
    <t>乾香菇</t>
    <phoneticPr fontId="22" type="noConversion"/>
  </si>
  <si>
    <t>油菜</t>
    <phoneticPr fontId="22" type="noConversion"/>
  </si>
  <si>
    <t>豆薯</t>
    <phoneticPr fontId="22" type="noConversion"/>
  </si>
  <si>
    <t>海苔粉</t>
    <phoneticPr fontId="22" type="noConversion"/>
  </si>
  <si>
    <t>小黃瓜</t>
    <phoneticPr fontId="22" type="noConversion"/>
  </si>
  <si>
    <t>嫩豆腐</t>
    <phoneticPr fontId="22" type="noConversion"/>
  </si>
  <si>
    <t>豆芽菜</t>
    <phoneticPr fontId="22" type="noConversion"/>
  </si>
  <si>
    <t>山東大白菜</t>
    <phoneticPr fontId="22" type="noConversion"/>
  </si>
  <si>
    <t>牛排麵</t>
    <phoneticPr fontId="22" type="noConversion"/>
  </si>
  <si>
    <t>虱目魚丸</t>
    <phoneticPr fontId="22" type="noConversion"/>
  </si>
  <si>
    <t>腐竹</t>
    <phoneticPr fontId="22" type="noConversion"/>
  </si>
  <si>
    <t>杏鮑菇</t>
    <phoneticPr fontId="22" type="noConversion"/>
  </si>
  <si>
    <t>金針菇</t>
    <phoneticPr fontId="22" type="noConversion"/>
  </si>
  <si>
    <t>高麗菜</t>
    <phoneticPr fontId="22" type="noConversion"/>
  </si>
  <si>
    <t>雞胸肉丁</t>
    <phoneticPr fontId="22" type="noConversion"/>
  </si>
  <si>
    <t>地瓜</t>
    <phoneticPr fontId="22" type="noConversion"/>
  </si>
  <si>
    <t>黑輪片</t>
    <phoneticPr fontId="22" type="noConversion"/>
  </si>
  <si>
    <t>米血</t>
    <phoneticPr fontId="22" type="noConversion"/>
  </si>
  <si>
    <t>青花菜</t>
    <phoneticPr fontId="22" type="noConversion"/>
  </si>
  <si>
    <t>白花菜</t>
    <phoneticPr fontId="22" type="noConversion"/>
  </si>
  <si>
    <t>糙米</t>
    <phoneticPr fontId="22" type="noConversion"/>
  </si>
  <si>
    <t>菜脯</t>
    <phoneticPr fontId="22" type="noConversion"/>
  </si>
  <si>
    <t>大黃瓜</t>
    <phoneticPr fontId="22" type="noConversion"/>
  </si>
  <si>
    <t>黑芝麻</t>
    <phoneticPr fontId="22" type="noConversion"/>
  </si>
  <si>
    <t>豬柳</t>
    <phoneticPr fontId="22" type="noConversion"/>
  </si>
  <si>
    <t>豆干丁</t>
    <phoneticPr fontId="22" type="noConversion"/>
  </si>
  <si>
    <t>小白菜</t>
    <phoneticPr fontId="22" type="noConversion"/>
  </si>
  <si>
    <t>粉角</t>
    <phoneticPr fontId="22" type="noConversion"/>
  </si>
  <si>
    <t>西谷米</t>
    <phoneticPr fontId="22" type="noConversion"/>
  </si>
  <si>
    <t>洋芋</t>
    <phoneticPr fontId="22" type="noConversion"/>
  </si>
  <si>
    <t>空心菜</t>
    <phoneticPr fontId="22" type="noConversion"/>
  </si>
  <si>
    <t>絲瓜</t>
    <phoneticPr fontId="22" type="noConversion"/>
  </si>
  <si>
    <t>赤絞肉</t>
    <phoneticPr fontId="22" type="noConversion"/>
  </si>
  <si>
    <t>莧菜</t>
    <phoneticPr fontId="22" type="noConversion"/>
  </si>
  <si>
    <t>魷魚丸</t>
    <phoneticPr fontId="22" type="noConversion"/>
  </si>
  <si>
    <t>毛豆莢</t>
    <phoneticPr fontId="22" type="noConversion"/>
  </si>
  <si>
    <t>胚芽米</t>
    <phoneticPr fontId="22" type="noConversion"/>
  </si>
  <si>
    <t>麥片</t>
    <phoneticPr fontId="22" type="noConversion"/>
  </si>
  <si>
    <t>黑蜜肉排</t>
    <phoneticPr fontId="22" type="noConversion"/>
  </si>
  <si>
    <t>冷凍青花菜</t>
    <phoneticPr fontId="22" type="noConversion"/>
  </si>
  <si>
    <t>桶筍</t>
    <phoneticPr fontId="22" type="noConversion"/>
  </si>
  <si>
    <t>青江菜</t>
    <phoneticPr fontId="22" type="noConversion"/>
  </si>
  <si>
    <t>龍骨</t>
    <phoneticPr fontId="22" type="noConversion"/>
  </si>
  <si>
    <t>四神料包</t>
    <phoneticPr fontId="22" type="noConversion"/>
  </si>
  <si>
    <t>燕麥</t>
    <phoneticPr fontId="22" type="noConversion"/>
  </si>
  <si>
    <t>肉丁</t>
    <phoneticPr fontId="22" type="noConversion"/>
  </si>
  <si>
    <t>油豆腐</t>
    <phoneticPr fontId="22" type="noConversion"/>
  </si>
  <si>
    <t>魚丁</t>
    <phoneticPr fontId="22" type="noConversion"/>
  </si>
  <si>
    <t>芹菜</t>
    <phoneticPr fontId="22" type="noConversion"/>
  </si>
  <si>
    <t>蝦米</t>
    <phoneticPr fontId="22" type="noConversion"/>
  </si>
  <si>
    <t>麥克雞塊</t>
    <phoneticPr fontId="22" type="noConversion"/>
  </si>
  <si>
    <t>粗絞肉</t>
    <phoneticPr fontId="22" type="noConversion"/>
  </si>
  <si>
    <t>冬瓜</t>
    <phoneticPr fontId="22" type="noConversion"/>
  </si>
  <si>
    <t>玉米塊</t>
    <phoneticPr fontId="22" type="noConversion"/>
  </si>
  <si>
    <t>粉圓</t>
    <phoneticPr fontId="22" type="noConversion"/>
  </si>
  <si>
    <t>蔥</t>
    <phoneticPr fontId="22" type="noConversion"/>
  </si>
  <si>
    <t>豆皮</t>
    <phoneticPr fontId="22" type="noConversion"/>
  </si>
  <si>
    <t>薏仁</t>
    <phoneticPr fontId="22" type="noConversion"/>
  </si>
  <si>
    <t>蝦皮</t>
    <phoneticPr fontId="22" type="noConversion"/>
  </si>
  <si>
    <t>榨菜</t>
    <phoneticPr fontId="22" type="noConversion"/>
  </si>
  <si>
    <t>炸豆包</t>
    <phoneticPr fontId="22" type="noConversion"/>
  </si>
  <si>
    <t>適量</t>
    <phoneticPr fontId="22" type="noConversion"/>
  </si>
  <si>
    <t>油豆腐</t>
    <phoneticPr fontId="22" type="noConversion"/>
  </si>
  <si>
    <t>魚片</t>
    <phoneticPr fontId="22" type="noConversion"/>
  </si>
  <si>
    <t>雞丁</t>
    <phoneticPr fontId="22" type="noConversion"/>
  </si>
  <si>
    <t>奶類</t>
    <phoneticPr fontId="22" type="noConversion"/>
  </si>
  <si>
    <t>水果</t>
    <phoneticPr fontId="22" type="noConversion"/>
  </si>
  <si>
    <t>鮮奶</t>
    <phoneticPr fontId="22" type="noConversion"/>
  </si>
  <si>
    <t>排除</t>
    <phoneticPr fontId="22" type="noConversion"/>
  </si>
  <si>
    <t>CAS</t>
    <phoneticPr fontId="22" type="noConversion"/>
  </si>
  <si>
    <t>CAS</t>
    <phoneticPr fontId="22" type="noConversion"/>
  </si>
  <si>
    <t>Q</t>
    <phoneticPr fontId="22" type="noConversion"/>
  </si>
  <si>
    <t>TAP</t>
    <phoneticPr fontId="22" type="noConversion"/>
  </si>
  <si>
    <t>TAP/CAS</t>
    <phoneticPr fontId="22" type="noConversion"/>
  </si>
  <si>
    <t>屏東縣立萬新國民中學</t>
    <phoneticPr fontId="22" type="noConversion"/>
  </si>
  <si>
    <t>水果</t>
    <phoneticPr fontId="22" type="noConversion"/>
  </si>
  <si>
    <t>鮮奶</t>
    <phoneticPr fontId="22" type="noConversion"/>
  </si>
  <si>
    <t>扁蒲</t>
    <phoneticPr fontId="22" type="noConversion"/>
  </si>
  <si>
    <t>Q</t>
    <phoneticPr fontId="22" type="noConversion"/>
  </si>
  <si>
    <t>香菇扁蒲</t>
    <phoneticPr fontId="22" type="noConversion"/>
  </si>
  <si>
    <t>乾香菇</t>
    <phoneticPr fontId="22" type="noConversion"/>
  </si>
  <si>
    <t>適量</t>
    <phoneticPr fontId="22" type="noConversion"/>
  </si>
  <si>
    <t>供應人數：410人</t>
    <phoneticPr fontId="38" type="noConversion"/>
  </si>
  <si>
    <t>屏東縣立萬新國民中學 111年6月第一週</t>
    <phoneticPr fontId="38" type="noConversion"/>
  </si>
  <si>
    <t>屏東縣立萬新國民中學 111年6月第二週</t>
    <phoneticPr fontId="38" type="noConversion"/>
  </si>
  <si>
    <t>屏東縣立萬新國民中學 111年6月第三週</t>
    <phoneticPr fontId="38" type="noConversion"/>
  </si>
  <si>
    <t>屏東縣立萬新國民中學 111年6月第四週</t>
    <phoneticPr fontId="38" type="noConversion"/>
  </si>
  <si>
    <t>屏東縣立萬新國民中學 111年6月第五週</t>
    <phoneticPr fontId="38" type="noConversion"/>
  </si>
  <si>
    <t>畢業典禮停餐</t>
    <phoneticPr fontId="22" type="noConversion"/>
  </si>
  <si>
    <t xml:space="preserve">         畢業典禮停餐</t>
    <phoneticPr fontId="22" type="noConversion"/>
  </si>
  <si>
    <t>線上上課停餐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</si>
</sst>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_-[$€-2]* #,##0.00_-;\-[$€-2]* #,##0.00_-;_-[$€-2]* &quot;-&quot;??_-"/>
    <numFmt numFmtId="177" formatCode="[$-404]aaaa;@"/>
    <numFmt numFmtId="178" formatCode="0_ "/>
    <numFmt numFmtId="179" formatCode="0;_؂"/>
    <numFmt numFmtId="180" formatCode="0.0_ "/>
    <numFmt numFmtId="181" formatCode="m/d;@"/>
    <numFmt numFmtId="182" formatCode="[$-404]aaa;@"/>
    <numFmt numFmtId="183" formatCode="m&quot;月&quot;d&quot;日&quot;"/>
  </numFmts>
  <fonts count="57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12"/>
      <color indexed="30"/>
      <name val="新細明體"/>
      <family val="1"/>
      <charset val="136"/>
    </font>
    <font>
      <sz val="14"/>
      <color theme="1"/>
      <name val="新細明體"/>
      <family val="2"/>
      <charset val="136"/>
      <scheme val="maj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sz val="16"/>
      <name val="新細明體"/>
      <family val="1"/>
      <charset val="136"/>
      <scheme val="minor"/>
    </font>
    <font>
      <sz val="20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b/>
      <sz val="16"/>
      <name val="標楷體"/>
      <family val="4"/>
      <charset val="136"/>
    </font>
    <font>
      <b/>
      <sz val="14"/>
      <name val="標楷體"/>
      <family val="4"/>
      <charset val="136"/>
    </font>
    <font>
      <sz val="11"/>
      <color rgb="FF000000"/>
      <name val="Times New Roman"/>
      <family val="1"/>
    </font>
    <font>
      <sz val="12"/>
      <color rgb="FF000000"/>
      <name val="新細明體"/>
      <family val="1"/>
      <charset val="136"/>
      <scheme val="major"/>
    </font>
    <font>
      <sz val="18"/>
      <color theme="1"/>
      <name val="標楷體"/>
      <family val="4"/>
      <charset val="136"/>
    </font>
    <font>
      <b/>
      <sz val="18"/>
      <name val="標楷體"/>
      <family val="4"/>
      <charset val="136"/>
    </font>
    <font>
      <sz val="11"/>
      <color rgb="FF000000"/>
      <name val="Arial"/>
      <family val="2"/>
    </font>
    <font>
      <sz val="18"/>
      <color rgb="FF000000"/>
      <name val="標楷體"/>
      <family val="4"/>
      <charset val="136"/>
    </font>
    <font>
      <sz val="9"/>
      <name val="細明體"/>
      <family val="3"/>
      <charset val="136"/>
    </font>
    <font>
      <sz val="18"/>
      <color rgb="FF000000"/>
      <name val="Times New Roman"/>
      <family val="1"/>
    </font>
    <font>
      <sz val="16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標楷體"/>
      <family val="4"/>
      <charset val="136"/>
    </font>
    <font>
      <sz val="10"/>
      <color rgb="FF000000"/>
      <name val="Times New Roman"/>
      <family val="1"/>
    </font>
    <font>
      <sz val="10"/>
      <color rgb="FF000000"/>
      <name val="標楷體"/>
      <family val="4"/>
      <charset val="136"/>
    </font>
    <font>
      <sz val="6"/>
      <color rgb="FFFF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theme="1"/>
      <name val="標楷體"/>
      <family val="4"/>
      <charset val="136"/>
    </font>
    <font>
      <sz val="26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sz val="11"/>
      <color rgb="FFFF0000"/>
      <name val="標楷體"/>
      <family val="4"/>
      <charset val="136"/>
    </font>
    <font>
      <sz val="11"/>
      <color theme="1"/>
      <name val="標楷體"/>
      <family val="4"/>
      <charset val="136"/>
    </font>
    <font>
      <sz val="12"/>
      <color rgb="FF000000"/>
      <name val="細明體"/>
      <family val="3"/>
      <charset val="136"/>
    </font>
    <font>
      <b/>
      <sz val="14"/>
      <color theme="1"/>
      <name val="標楷體"/>
      <family val="4"/>
      <charset val="136"/>
    </font>
    <font>
      <sz val="14"/>
      <color theme="9" tint="-0.499984740745262"/>
      <name val="標楷體"/>
      <family val="4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78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46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6" fillId="0" borderId="0">
      <alignment vertical="center"/>
    </xf>
    <xf numFmtId="0" fontId="21" fillId="0" borderId="0" applyNumberFormat="0" applyBorder="0" applyProtection="0"/>
  </cellStyleXfs>
  <cellXfs count="245">
    <xf numFmtId="0" fontId="0" fillId="0" borderId="0" xfId="0">
      <alignment vertical="center"/>
    </xf>
    <xf numFmtId="0" fontId="20" fillId="0" borderId="0" xfId="192">
      <alignment vertical="center"/>
    </xf>
    <xf numFmtId="0" fontId="23" fillId="0" borderId="0" xfId="192" applyFont="1" applyAlignment="1">
      <alignment horizontal="center" vertical="center"/>
    </xf>
    <xf numFmtId="0" fontId="23" fillId="0" borderId="0" xfId="192" applyFont="1">
      <alignment vertical="center"/>
    </xf>
    <xf numFmtId="0" fontId="23" fillId="0" borderId="0" xfId="192" applyFont="1" applyAlignment="1">
      <alignment vertical="center"/>
    </xf>
    <xf numFmtId="0" fontId="2" fillId="0" borderId="0" xfId="192" applyFont="1" applyFill="1" applyBorder="1" applyAlignment="1">
      <alignment vertical="center"/>
    </xf>
    <xf numFmtId="0" fontId="27" fillId="0" borderId="0" xfId="192" applyFont="1" applyBorder="1">
      <alignment vertical="center"/>
    </xf>
    <xf numFmtId="0" fontId="25" fillId="0" borderId="0" xfId="192" applyFont="1">
      <alignment vertical="center"/>
    </xf>
    <xf numFmtId="0" fontId="28" fillId="0" borderId="0" xfId="192" applyFont="1">
      <alignment vertical="center"/>
    </xf>
    <xf numFmtId="0" fontId="29" fillId="0" borderId="0" xfId="192" applyFont="1">
      <alignment vertical="center"/>
    </xf>
    <xf numFmtId="0" fontId="20" fillId="0" borderId="0" xfId="192" applyFont="1" applyAlignment="1">
      <alignment vertical="center" wrapText="1"/>
    </xf>
    <xf numFmtId="0" fontId="24" fillId="0" borderId="0" xfId="192" applyFont="1">
      <alignment vertical="center"/>
    </xf>
    <xf numFmtId="0" fontId="26" fillId="0" borderId="0" xfId="192" applyFont="1">
      <alignment vertical="center"/>
    </xf>
    <xf numFmtId="0" fontId="30" fillId="0" borderId="0" xfId="0" applyNumberFormat="1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vertical="center"/>
    </xf>
    <xf numFmtId="181" fontId="35" fillId="0" borderId="0" xfId="0" applyNumberFormat="1" applyFont="1" applyFill="1" applyBorder="1" applyAlignment="1">
      <alignment horizontal="left" vertical="center"/>
    </xf>
    <xf numFmtId="0" fontId="35" fillId="0" borderId="0" xfId="0" applyNumberFormat="1" applyFont="1" applyFill="1" applyBorder="1" applyAlignment="1">
      <alignment horizontal="center" vertical="center"/>
    </xf>
    <xf numFmtId="0" fontId="36" fillId="0" borderId="0" xfId="461" applyFill="1">
      <alignment vertical="center"/>
    </xf>
    <xf numFmtId="0" fontId="41" fillId="0" borderId="0" xfId="461" applyFont="1" applyFill="1" applyAlignment="1">
      <alignment horizontal="center" vertical="center"/>
    </xf>
    <xf numFmtId="0" fontId="32" fillId="0" borderId="0" xfId="461" applyFont="1" applyAlignment="1">
      <alignment horizontal="left" vertical="center"/>
    </xf>
    <xf numFmtId="0" fontId="41" fillId="0" borderId="21" xfId="461" applyFont="1" applyFill="1" applyBorder="1" applyAlignment="1">
      <alignment horizontal="center" vertical="center"/>
    </xf>
    <xf numFmtId="0" fontId="41" fillId="0" borderId="21" xfId="461" applyFont="1" applyFill="1" applyBorder="1" applyAlignment="1">
      <alignment horizontal="center" vertical="center" shrinkToFit="1"/>
    </xf>
    <xf numFmtId="0" fontId="43" fillId="0" borderId="21" xfId="461" applyFont="1" applyFill="1" applyBorder="1" applyAlignment="1">
      <alignment horizontal="center" vertical="center" shrinkToFit="1"/>
    </xf>
    <xf numFmtId="0" fontId="45" fillId="0" borderId="24" xfId="461" applyFont="1" applyBorder="1" applyAlignment="1">
      <alignment horizontal="center" vertical="center" shrinkToFit="1"/>
    </xf>
    <xf numFmtId="0" fontId="36" fillId="0" borderId="0" xfId="461" applyFill="1" applyAlignment="1">
      <alignment horizontal="center" vertical="center"/>
    </xf>
    <xf numFmtId="0" fontId="21" fillId="0" borderId="0" xfId="461" applyFont="1" applyFill="1" applyAlignment="1">
      <alignment horizontal="center" vertical="center"/>
    </xf>
    <xf numFmtId="0" fontId="41" fillId="0" borderId="21" xfId="462" applyFont="1" applyFill="1" applyBorder="1" applyAlignment="1" applyProtection="1">
      <alignment horizontal="center" vertical="center" shrinkToFit="1"/>
    </xf>
    <xf numFmtId="0" fontId="32" fillId="0" borderId="0" xfId="461" applyFont="1" applyFill="1">
      <alignment vertical="center"/>
    </xf>
    <xf numFmtId="0" fontId="32" fillId="0" borderId="0" xfId="461" applyFont="1">
      <alignment vertical="center"/>
    </xf>
    <xf numFmtId="0" fontId="41" fillId="0" borderId="21" xfId="462" applyFont="1" applyFill="1" applyBorder="1" applyAlignment="1" applyProtection="1">
      <alignment horizontal="center" vertical="center"/>
    </xf>
    <xf numFmtId="0" fontId="41" fillId="0" borderId="0" xfId="461" applyFont="1" applyFill="1">
      <alignment vertical="center"/>
    </xf>
    <xf numFmtId="0" fontId="47" fillId="0" borderId="10" xfId="192" applyFont="1" applyFill="1" applyBorder="1">
      <alignment vertical="center"/>
    </xf>
    <xf numFmtId="178" fontId="47" fillId="0" borderId="10" xfId="192" applyNumberFormat="1" applyFont="1" applyFill="1" applyBorder="1">
      <alignment vertical="center"/>
    </xf>
    <xf numFmtId="0" fontId="47" fillId="0" borderId="10" xfId="192" applyFont="1" applyFill="1" applyBorder="1" applyAlignment="1">
      <alignment vertical="center"/>
    </xf>
    <xf numFmtId="0" fontId="47" fillId="0" borderId="10" xfId="192" applyFont="1" applyFill="1" applyBorder="1" applyAlignment="1">
      <alignment horizontal="center" vertical="center"/>
    </xf>
    <xf numFmtId="0" fontId="47" fillId="0" borderId="0" xfId="192" applyFont="1" applyFill="1">
      <alignment vertical="center"/>
    </xf>
    <xf numFmtId="0" fontId="47" fillId="0" borderId="0" xfId="192" applyFont="1" applyFill="1" applyBorder="1" applyAlignment="1">
      <alignment vertical="center"/>
    </xf>
    <xf numFmtId="180" fontId="47" fillId="0" borderId="0" xfId="192" applyNumberFormat="1" applyFont="1" applyFill="1" applyAlignment="1">
      <alignment horizontal="left" vertical="center"/>
    </xf>
    <xf numFmtId="0" fontId="47" fillId="0" borderId="11" xfId="192" applyFont="1" applyFill="1" applyBorder="1" applyAlignment="1">
      <alignment vertical="center"/>
    </xf>
    <xf numFmtId="0" fontId="47" fillId="0" borderId="17" xfId="192" applyFont="1" applyFill="1" applyBorder="1" applyAlignment="1">
      <alignment horizontal="center" vertical="center"/>
    </xf>
    <xf numFmtId="0" fontId="47" fillId="0" borderId="14" xfId="192" applyFont="1" applyFill="1" applyBorder="1" applyAlignment="1">
      <alignment horizontal="center" vertical="center" wrapText="1"/>
    </xf>
    <xf numFmtId="0" fontId="47" fillId="0" borderId="14" xfId="192" applyFont="1" applyFill="1" applyBorder="1">
      <alignment vertical="center"/>
    </xf>
    <xf numFmtId="180" fontId="47" fillId="0" borderId="14" xfId="192" applyNumberFormat="1" applyFont="1" applyFill="1" applyBorder="1">
      <alignment vertical="center"/>
    </xf>
    <xf numFmtId="0" fontId="47" fillId="0" borderId="14" xfId="192" applyFont="1" applyFill="1" applyBorder="1" applyAlignment="1">
      <alignment vertical="center"/>
    </xf>
    <xf numFmtId="0" fontId="47" fillId="0" borderId="0" xfId="192" applyFont="1" applyFill="1" applyBorder="1" applyAlignment="1">
      <alignment horizontal="center" vertical="center" wrapText="1"/>
    </xf>
    <xf numFmtId="0" fontId="47" fillId="0" borderId="0" xfId="192" applyFont="1" applyFill="1" applyBorder="1" applyAlignment="1">
      <alignment horizontal="left" vertical="center"/>
    </xf>
    <xf numFmtId="0" fontId="47" fillId="0" borderId="0" xfId="192" applyFont="1" applyFill="1" applyBorder="1">
      <alignment vertical="center"/>
    </xf>
    <xf numFmtId="0" fontId="47" fillId="0" borderId="0" xfId="192" applyFont="1" applyFill="1" applyBorder="1" applyAlignment="1">
      <alignment horizontal="center" vertical="center"/>
    </xf>
    <xf numFmtId="0" fontId="47" fillId="0" borderId="0" xfId="192" applyFont="1" applyFill="1" applyAlignment="1">
      <alignment horizontal="center" vertical="center"/>
    </xf>
    <xf numFmtId="0" fontId="47" fillId="0" borderId="31" xfId="192" applyFont="1" applyFill="1" applyBorder="1" applyAlignment="1">
      <alignment vertical="center"/>
    </xf>
    <xf numFmtId="0" fontId="47" fillId="0" borderId="17" xfId="192" applyFont="1" applyFill="1" applyBorder="1" applyAlignment="1">
      <alignment vertical="center"/>
    </xf>
    <xf numFmtId="0" fontId="41" fillId="0" borderId="23" xfId="461" applyFont="1" applyFill="1" applyBorder="1" applyAlignment="1">
      <alignment horizontal="center" vertical="center" shrinkToFit="1"/>
    </xf>
    <xf numFmtId="0" fontId="47" fillId="0" borderId="14" xfId="192" applyFont="1" applyFill="1" applyBorder="1" applyAlignment="1">
      <alignment horizontal="center" vertical="center"/>
    </xf>
    <xf numFmtId="0" fontId="40" fillId="0" borderId="0" xfId="461" applyFont="1" applyFill="1" applyBorder="1" applyAlignment="1">
      <alignment vertical="center"/>
    </xf>
    <xf numFmtId="0" fontId="41" fillId="0" borderId="32" xfId="461" applyFont="1" applyFill="1" applyBorder="1" applyAlignment="1">
      <alignment horizontal="center" vertical="center" shrinkToFit="1"/>
    </xf>
    <xf numFmtId="0" fontId="47" fillId="0" borderId="15" xfId="192" applyFont="1" applyFill="1" applyBorder="1" applyAlignment="1">
      <alignment vertical="center"/>
    </xf>
    <xf numFmtId="0" fontId="47" fillId="0" borderId="39" xfId="192" applyFont="1" applyFill="1" applyBorder="1" applyAlignment="1">
      <alignment horizontal="center" vertical="center"/>
    </xf>
    <xf numFmtId="0" fontId="41" fillId="0" borderId="41" xfId="461" applyFont="1" applyFill="1" applyBorder="1" applyAlignment="1">
      <alignment horizontal="center" vertical="center"/>
    </xf>
    <xf numFmtId="0" fontId="41" fillId="0" borderId="44" xfId="461" applyFont="1" applyFill="1" applyBorder="1" applyAlignment="1">
      <alignment horizontal="center" vertical="center"/>
    </xf>
    <xf numFmtId="0" fontId="45" fillId="0" borderId="0" xfId="461" applyFont="1" applyBorder="1" applyAlignment="1">
      <alignment horizontal="center" vertical="center" shrinkToFit="1"/>
    </xf>
    <xf numFmtId="0" fontId="41" fillId="0" borderId="24" xfId="462" applyFont="1" applyFill="1" applyBorder="1" applyAlignment="1" applyProtection="1">
      <alignment horizontal="center" vertical="center" shrinkToFit="1"/>
    </xf>
    <xf numFmtId="0" fontId="41" fillId="0" borderId="24" xfId="461" applyFont="1" applyFill="1" applyBorder="1" applyAlignment="1">
      <alignment horizontal="center" vertical="center" shrinkToFit="1"/>
    </xf>
    <xf numFmtId="0" fontId="45" fillId="0" borderId="17" xfId="461" applyFont="1" applyBorder="1" applyAlignment="1">
      <alignment horizontal="center" vertical="center" shrinkToFit="1"/>
    </xf>
    <xf numFmtId="0" fontId="45" fillId="0" borderId="38" xfId="461" applyFont="1" applyBorder="1" applyAlignment="1">
      <alignment horizontal="center" vertical="center" shrinkToFit="1"/>
    </xf>
    <xf numFmtId="0" fontId="41" fillId="0" borderId="26" xfId="461" applyFont="1" applyFill="1" applyBorder="1" applyAlignment="1">
      <alignment horizontal="center" vertical="center" shrinkToFit="1"/>
    </xf>
    <xf numFmtId="0" fontId="49" fillId="0" borderId="1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vertical="center"/>
    </xf>
    <xf numFmtId="181" fontId="49" fillId="0" borderId="10" xfId="0" applyNumberFormat="1" applyFont="1" applyFill="1" applyBorder="1" applyAlignment="1">
      <alignment horizontal="center" vertical="center"/>
    </xf>
    <xf numFmtId="182" fontId="49" fillId="0" borderId="10" xfId="0" applyNumberFormat="1" applyFont="1" applyFill="1" applyBorder="1" applyAlignment="1">
      <alignment horizontal="center" vertical="center"/>
    </xf>
    <xf numFmtId="181" fontId="49" fillId="0" borderId="19" xfId="0" applyNumberFormat="1" applyFont="1" applyFill="1" applyBorder="1" applyAlignment="1">
      <alignment horizontal="center" vertical="center"/>
    </xf>
    <xf numFmtId="0" fontId="42" fillId="0" borderId="25" xfId="461" applyFont="1" applyFill="1" applyBorder="1" applyAlignment="1">
      <alignment horizontal="center" vertical="center" shrinkToFit="1"/>
    </xf>
    <xf numFmtId="0" fontId="44" fillId="0" borderId="21" xfId="461" applyFont="1" applyFill="1" applyBorder="1" applyAlignment="1">
      <alignment horizontal="center" vertical="center" shrinkToFit="1"/>
    </xf>
    <xf numFmtId="0" fontId="42" fillId="0" borderId="21" xfId="461" applyFont="1" applyFill="1" applyBorder="1" applyAlignment="1">
      <alignment horizontal="center" vertical="center" shrinkToFit="1"/>
    </xf>
    <xf numFmtId="0" fontId="42" fillId="0" borderId="22" xfId="461" applyFont="1" applyFill="1" applyBorder="1" applyAlignment="1">
      <alignment horizontal="center" vertical="center" shrinkToFit="1"/>
    </xf>
    <xf numFmtId="0" fontId="42" fillId="0" borderId="21" xfId="462" applyFont="1" applyFill="1" applyBorder="1" applyAlignment="1" applyProtection="1">
      <alignment horizontal="center" vertical="center" shrinkToFit="1"/>
    </xf>
    <xf numFmtId="0" fontId="42" fillId="0" borderId="34" xfId="462" applyFont="1" applyFill="1" applyBorder="1" applyAlignment="1" applyProtection="1">
      <alignment horizontal="center" vertical="center" shrinkToFit="1"/>
    </xf>
    <xf numFmtId="0" fontId="42" fillId="0" borderId="22" xfId="462" applyFont="1" applyFill="1" applyBorder="1" applyAlignment="1" applyProtection="1">
      <alignment horizontal="center" vertical="center" shrinkToFit="1"/>
    </xf>
    <xf numFmtId="0" fontId="42" fillId="0" borderId="34" xfId="461" applyFont="1" applyFill="1" applyBorder="1" applyAlignment="1">
      <alignment horizontal="center" vertical="center" shrinkToFit="1"/>
    </xf>
    <xf numFmtId="0" fontId="42" fillId="0" borderId="23" xfId="462" applyFont="1" applyFill="1" applyBorder="1" applyAlignment="1" applyProtection="1">
      <alignment horizontal="center" vertical="center" shrinkToFit="1"/>
    </xf>
    <xf numFmtId="0" fontId="42" fillId="0" borderId="23" xfId="461" applyFont="1" applyFill="1" applyBorder="1" applyAlignment="1">
      <alignment horizontal="center" vertical="center" shrinkToFit="1"/>
    </xf>
    <xf numFmtId="0" fontId="46" fillId="0" borderId="10" xfId="461" applyFont="1" applyFill="1" applyBorder="1" applyAlignment="1">
      <alignment vertical="center" textRotation="255" shrinkToFit="1"/>
    </xf>
    <xf numFmtId="0" fontId="42" fillId="0" borderId="49" xfId="461" applyFont="1" applyFill="1" applyBorder="1" applyAlignment="1">
      <alignment horizontal="center" vertical="center" shrinkToFit="1"/>
    </xf>
    <xf numFmtId="182" fontId="49" fillId="0" borderId="10" xfId="0" applyNumberFormat="1" applyFont="1" applyFill="1" applyBorder="1" applyAlignment="1">
      <alignment horizontal="center" vertical="center" shrinkToFit="1"/>
    </xf>
    <xf numFmtId="0" fontId="49" fillId="0" borderId="10" xfId="0" applyFont="1" applyFill="1" applyBorder="1" applyAlignment="1">
      <alignment horizontal="center" vertical="center" shrinkToFit="1"/>
    </xf>
    <xf numFmtId="182" fontId="49" fillId="0" borderId="18" xfId="0" applyNumberFormat="1" applyFont="1" applyFill="1" applyBorder="1" applyAlignment="1">
      <alignment horizontal="center" vertical="center" shrinkToFit="1"/>
    </xf>
    <xf numFmtId="0" fontId="49" fillId="0" borderId="18" xfId="0" applyFont="1" applyFill="1" applyBorder="1" applyAlignment="1">
      <alignment horizontal="center" vertical="center" shrinkToFit="1"/>
    </xf>
    <xf numFmtId="182" fontId="49" fillId="0" borderId="12" xfId="0" applyNumberFormat="1" applyFont="1" applyFill="1" applyBorder="1" applyAlignment="1">
      <alignment horizontal="center" vertical="center" shrinkToFit="1"/>
    </xf>
    <xf numFmtId="0" fontId="49" fillId="0" borderId="19" xfId="0" applyFont="1" applyFill="1" applyBorder="1" applyAlignment="1">
      <alignment horizontal="center" vertical="center" shrinkToFit="1"/>
    </xf>
    <xf numFmtId="0" fontId="49" fillId="0" borderId="10" xfId="0" applyNumberFormat="1" applyFont="1" applyFill="1" applyBorder="1" applyAlignment="1">
      <alignment horizontal="center" vertical="center" shrinkToFit="1"/>
    </xf>
    <xf numFmtId="0" fontId="49" fillId="0" borderId="11" xfId="0" applyNumberFormat="1" applyFont="1" applyFill="1" applyBorder="1" applyAlignment="1">
      <alignment horizontal="center" vertical="center" shrinkToFit="1"/>
    </xf>
    <xf numFmtId="0" fontId="49" fillId="0" borderId="18" xfId="0" applyNumberFormat="1" applyFont="1" applyFill="1" applyBorder="1" applyAlignment="1">
      <alignment horizontal="center" vertical="center" shrinkToFit="1"/>
    </xf>
    <xf numFmtId="0" fontId="49" fillId="0" borderId="12" xfId="0" applyFont="1" applyFill="1" applyBorder="1" applyAlignment="1">
      <alignment horizontal="center" vertical="center" shrinkToFit="1"/>
    </xf>
    <xf numFmtId="0" fontId="35" fillId="0" borderId="0" xfId="0" applyNumberFormat="1" applyFont="1" applyFill="1" applyBorder="1" applyAlignment="1">
      <alignment horizontal="center" vertical="center" wrapText="1"/>
    </xf>
    <xf numFmtId="0" fontId="39" fillId="0" borderId="0" xfId="461" applyFont="1" applyFill="1" applyAlignment="1">
      <alignment horizontal="center" vertical="center"/>
    </xf>
    <xf numFmtId="0" fontId="42" fillId="0" borderId="0" xfId="461" applyFont="1" applyFill="1" applyBorder="1" applyAlignment="1">
      <alignment vertical="center"/>
    </xf>
    <xf numFmtId="0" fontId="41" fillId="0" borderId="34" xfId="461" applyFont="1" applyFill="1" applyBorder="1" applyAlignment="1">
      <alignment horizontal="center" vertical="center" shrinkToFit="1"/>
    </xf>
    <xf numFmtId="0" fontId="41" fillId="0" borderId="34" xfId="461" applyFont="1" applyFill="1" applyBorder="1" applyAlignment="1">
      <alignment horizontal="center" vertical="center"/>
    </xf>
    <xf numFmtId="0" fontId="41" fillId="0" borderId="34" xfId="462" applyFont="1" applyFill="1" applyBorder="1" applyAlignment="1" applyProtection="1">
      <alignment horizontal="center" vertical="center" shrinkToFit="1"/>
    </xf>
    <xf numFmtId="0" fontId="41" fillId="0" borderId="34" xfId="462" applyFont="1" applyFill="1" applyBorder="1" applyAlignment="1" applyProtection="1">
      <alignment horizontal="center" vertical="center"/>
    </xf>
    <xf numFmtId="0" fontId="47" fillId="0" borderId="38" xfId="192" applyFont="1" applyFill="1" applyBorder="1" applyAlignment="1">
      <alignment vertical="center"/>
    </xf>
    <xf numFmtId="0" fontId="46" fillId="0" borderId="10" xfId="461" applyFont="1" applyFill="1" applyBorder="1" applyAlignment="1">
      <alignment vertical="center" shrinkToFit="1"/>
    </xf>
    <xf numFmtId="0" fontId="41" fillId="0" borderId="25" xfId="461" applyFont="1" applyFill="1" applyBorder="1" applyAlignment="1">
      <alignment horizontal="center" vertical="center" shrinkToFit="1"/>
    </xf>
    <xf numFmtId="0" fontId="42" fillId="0" borderId="30" xfId="461" applyFont="1" applyFill="1" applyBorder="1" applyAlignment="1">
      <alignment horizontal="center" vertical="center" shrinkToFit="1"/>
    </xf>
    <xf numFmtId="0" fontId="42" fillId="0" borderId="10" xfId="461" applyFont="1" applyFill="1" applyBorder="1" applyAlignment="1">
      <alignment horizontal="center" vertical="center" shrinkToFit="1"/>
    </xf>
    <xf numFmtId="178" fontId="50" fillId="0" borderId="10" xfId="192" applyNumberFormat="1" applyFont="1" applyFill="1" applyBorder="1" applyAlignment="1">
      <alignment horizontal="right" vertical="center"/>
    </xf>
    <xf numFmtId="0" fontId="50" fillId="0" borderId="10" xfId="192" applyFont="1" applyFill="1" applyBorder="1" applyAlignment="1">
      <alignment vertical="center"/>
    </xf>
    <xf numFmtId="0" fontId="46" fillId="0" borderId="25" xfId="461" applyFont="1" applyFill="1" applyBorder="1" applyAlignment="1">
      <alignment horizontal="left" vertical="center" shrinkToFit="1"/>
    </xf>
    <xf numFmtId="0" fontId="52" fillId="0" borderId="38" xfId="461" applyFont="1" applyBorder="1" applyAlignment="1">
      <alignment horizontal="center" vertical="center" shrinkToFit="1"/>
    </xf>
    <xf numFmtId="0" fontId="46" fillId="0" borderId="21" xfId="461" applyFont="1" applyFill="1" applyBorder="1" applyAlignment="1">
      <alignment horizontal="left" vertical="center" shrinkToFit="1"/>
    </xf>
    <xf numFmtId="0" fontId="46" fillId="0" borderId="22" xfId="461" applyFont="1" applyFill="1" applyBorder="1" applyAlignment="1">
      <alignment horizontal="left" vertical="center" shrinkToFit="1"/>
    </xf>
    <xf numFmtId="0" fontId="46" fillId="0" borderId="21" xfId="461" applyFont="1" applyFill="1" applyBorder="1" applyAlignment="1">
      <alignment horizontal="center" vertical="center" shrinkToFit="1"/>
    </xf>
    <xf numFmtId="0" fontId="46" fillId="0" borderId="49" xfId="461" applyFont="1" applyFill="1" applyBorder="1" applyAlignment="1">
      <alignment horizontal="center" vertical="center" shrinkToFit="1"/>
    </xf>
    <xf numFmtId="0" fontId="46" fillId="0" borderId="34" xfId="461" applyFont="1" applyFill="1" applyBorder="1" applyAlignment="1">
      <alignment horizontal="center" vertical="center" shrinkToFit="1"/>
    </xf>
    <xf numFmtId="0" fontId="53" fillId="0" borderId="33" xfId="192" applyFont="1" applyFill="1" applyBorder="1">
      <alignment vertical="center"/>
    </xf>
    <xf numFmtId="0" fontId="53" fillId="0" borderId="10" xfId="192" applyFont="1" applyFill="1" applyBorder="1">
      <alignment vertical="center"/>
    </xf>
    <xf numFmtId="178" fontId="53" fillId="0" borderId="10" xfId="192" applyNumberFormat="1" applyFont="1" applyFill="1" applyBorder="1">
      <alignment vertical="center"/>
    </xf>
    <xf numFmtId="0" fontId="53" fillId="0" borderId="10" xfId="192" applyFont="1" applyFill="1" applyBorder="1" applyAlignment="1">
      <alignment horizontal="center" vertical="center"/>
    </xf>
    <xf numFmtId="0" fontId="53" fillId="0" borderId="38" xfId="192" applyFont="1" applyFill="1" applyBorder="1" applyAlignment="1">
      <alignment horizontal="center" vertical="center"/>
    </xf>
    <xf numFmtId="0" fontId="53" fillId="0" borderId="11" xfId="192" applyFont="1" applyFill="1" applyBorder="1">
      <alignment vertical="center"/>
    </xf>
    <xf numFmtId="0" fontId="53" fillId="0" borderId="17" xfId="192" applyFont="1" applyFill="1" applyBorder="1" applyAlignment="1">
      <alignment horizontal="center" vertical="center"/>
    </xf>
    <xf numFmtId="179" fontId="53" fillId="0" borderId="10" xfId="192" applyNumberFormat="1" applyFont="1" applyFill="1" applyBorder="1">
      <alignment vertical="center"/>
    </xf>
    <xf numFmtId="178" fontId="41" fillId="0" borderId="21" xfId="461" applyNumberFormat="1" applyFont="1" applyFill="1" applyBorder="1" applyAlignment="1">
      <alignment horizontal="center" vertical="center"/>
    </xf>
    <xf numFmtId="178" fontId="54" fillId="0" borderId="21" xfId="461" applyNumberFormat="1" applyFont="1" applyFill="1" applyBorder="1" applyAlignment="1">
      <alignment horizontal="center" vertical="center"/>
    </xf>
    <xf numFmtId="178" fontId="42" fillId="0" borderId="21" xfId="461" applyNumberFormat="1" applyFont="1" applyFill="1" applyBorder="1" applyAlignment="1">
      <alignment horizontal="center" vertical="center" shrinkToFit="1"/>
    </xf>
    <xf numFmtId="178" fontId="41" fillId="0" borderId="21" xfId="461" applyNumberFormat="1" applyFont="1" applyFill="1" applyBorder="1" applyAlignment="1">
      <alignment horizontal="center" vertical="center" shrinkToFit="1"/>
    </xf>
    <xf numFmtId="0" fontId="47" fillId="0" borderId="0" xfId="192" applyFont="1" applyFill="1" applyBorder="1" applyAlignment="1">
      <alignment horizontal="left" vertical="center"/>
    </xf>
    <xf numFmtId="180" fontId="47" fillId="0" borderId="38" xfId="192" applyNumberFormat="1" applyFont="1" applyFill="1" applyBorder="1" applyAlignment="1">
      <alignment horizontal="center" vertical="center"/>
    </xf>
    <xf numFmtId="178" fontId="47" fillId="0" borderId="38" xfId="192" applyNumberFormat="1" applyFont="1" applyFill="1" applyBorder="1" applyAlignment="1">
      <alignment horizontal="center" vertical="center"/>
    </xf>
    <xf numFmtId="0" fontId="47" fillId="0" borderId="15" xfId="192" applyFont="1" applyFill="1" applyBorder="1" applyAlignment="1">
      <alignment horizontal="center" vertical="center"/>
    </xf>
    <xf numFmtId="0" fontId="32" fillId="0" borderId="0" xfId="461" applyFont="1" applyFill="1" applyAlignment="1">
      <alignment horizontal="center" vertical="center"/>
    </xf>
    <xf numFmtId="0" fontId="46" fillId="0" borderId="10" xfId="461" applyFont="1" applyFill="1" applyBorder="1" applyAlignment="1">
      <alignment horizontal="center" vertical="center" shrinkToFit="1"/>
    </xf>
    <xf numFmtId="180" fontId="47" fillId="0" borderId="10" xfId="192" applyNumberFormat="1" applyFont="1" applyFill="1" applyBorder="1" applyAlignment="1">
      <alignment horizontal="center" vertical="center"/>
    </xf>
    <xf numFmtId="178" fontId="47" fillId="0" borderId="10" xfId="192" applyNumberFormat="1" applyFont="1" applyFill="1" applyBorder="1" applyAlignment="1">
      <alignment horizontal="center" vertical="center"/>
    </xf>
    <xf numFmtId="0" fontId="47" fillId="0" borderId="11" xfId="192" applyFont="1" applyFill="1" applyBorder="1" applyAlignment="1">
      <alignment horizontal="center" vertical="center"/>
    </xf>
    <xf numFmtId="0" fontId="41" fillId="0" borderId="40" xfId="461" applyFont="1" applyFill="1" applyBorder="1" applyAlignment="1">
      <alignment horizontal="center" vertical="center" shrinkToFit="1"/>
    </xf>
    <xf numFmtId="0" fontId="49" fillId="0" borderId="11" xfId="0" applyFont="1" applyFill="1" applyBorder="1" applyAlignment="1">
      <alignment horizontal="center" vertical="center" shrinkToFit="1"/>
    </xf>
    <xf numFmtId="181" fontId="49" fillId="0" borderId="12" xfId="0" applyNumberFormat="1" applyFont="1" applyFill="1" applyBorder="1" applyAlignment="1">
      <alignment horizontal="center" vertical="center"/>
    </xf>
    <xf numFmtId="181" fontId="49" fillId="0" borderId="18" xfId="0" applyNumberFormat="1" applyFont="1" applyFill="1" applyBorder="1" applyAlignment="1">
      <alignment horizontal="center" vertical="center"/>
    </xf>
    <xf numFmtId="182" fontId="49" fillId="0" borderId="19" xfId="0" applyNumberFormat="1" applyFont="1" applyFill="1" applyBorder="1" applyAlignment="1">
      <alignment horizontal="center" vertical="center" shrinkToFit="1"/>
    </xf>
    <xf numFmtId="0" fontId="39" fillId="0" borderId="0" xfId="461" applyFont="1" applyFill="1" applyAlignment="1">
      <alignment horizontal="center" vertical="center"/>
    </xf>
    <xf numFmtId="0" fontId="41" fillId="0" borderId="0" xfId="461" applyFont="1" applyFill="1" applyBorder="1" applyAlignment="1">
      <alignment horizontal="center" vertical="center" shrinkToFit="1"/>
    </xf>
    <xf numFmtId="0" fontId="43" fillId="0" borderId="0" xfId="461" applyFont="1" applyFill="1" applyBorder="1" applyAlignment="1">
      <alignment horizontal="center" vertical="center" shrinkToFit="1"/>
    </xf>
    <xf numFmtId="0" fontId="42" fillId="0" borderId="0" xfId="461" applyFont="1" applyFill="1" applyBorder="1" applyAlignment="1">
      <alignment horizontal="center" vertical="center" shrinkToFit="1"/>
    </xf>
    <xf numFmtId="178" fontId="41" fillId="0" borderId="0" xfId="461" applyNumberFormat="1" applyFont="1" applyFill="1" applyBorder="1" applyAlignment="1">
      <alignment horizontal="center" vertical="center"/>
    </xf>
    <xf numFmtId="0" fontId="50" fillId="0" borderId="0" xfId="192" applyFont="1" applyFill="1" applyBorder="1" applyAlignment="1">
      <alignment vertical="center"/>
    </xf>
    <xf numFmtId="178" fontId="50" fillId="0" borderId="0" xfId="192" applyNumberFormat="1" applyFont="1" applyFill="1" applyBorder="1" applyAlignment="1">
      <alignment horizontal="right" vertical="center"/>
    </xf>
    <xf numFmtId="0" fontId="44" fillId="0" borderId="0" xfId="461" applyFont="1" applyFill="1" applyBorder="1" applyAlignment="1">
      <alignment horizontal="center" vertical="center" shrinkToFit="1"/>
    </xf>
    <xf numFmtId="0" fontId="42" fillId="0" borderId="0" xfId="462" applyFont="1" applyFill="1" applyBorder="1" applyAlignment="1" applyProtection="1">
      <alignment horizontal="center" vertical="center" shrinkToFit="1"/>
    </xf>
    <xf numFmtId="0" fontId="41" fillId="0" borderId="0" xfId="462" applyFont="1" applyFill="1" applyBorder="1" applyAlignment="1" applyProtection="1">
      <alignment horizontal="center" vertical="center" shrinkToFit="1"/>
    </xf>
    <xf numFmtId="0" fontId="41" fillId="0" borderId="0" xfId="461" applyFont="1" applyFill="1" applyBorder="1" applyAlignment="1">
      <alignment horizontal="center" vertical="center"/>
    </xf>
    <xf numFmtId="0" fontId="53" fillId="0" borderId="0" xfId="192" applyFont="1" applyFill="1" applyBorder="1">
      <alignment vertical="center"/>
    </xf>
    <xf numFmtId="0" fontId="53" fillId="0" borderId="0" xfId="192" applyFont="1" applyFill="1" applyBorder="1" applyAlignment="1">
      <alignment horizontal="center" vertical="center"/>
    </xf>
    <xf numFmtId="179" fontId="53" fillId="0" borderId="0" xfId="192" applyNumberFormat="1" applyFont="1" applyFill="1" applyBorder="1">
      <alignment vertical="center"/>
    </xf>
    <xf numFmtId="180" fontId="47" fillId="0" borderId="0" xfId="192" applyNumberFormat="1" applyFont="1" applyFill="1" applyBorder="1" applyAlignment="1">
      <alignment horizontal="center" vertical="center"/>
    </xf>
    <xf numFmtId="178" fontId="47" fillId="0" borderId="0" xfId="192" applyNumberFormat="1" applyFont="1" applyFill="1" applyBorder="1" applyAlignment="1">
      <alignment horizontal="center" vertical="center"/>
    </xf>
    <xf numFmtId="180" fontId="47" fillId="0" borderId="0" xfId="192" applyNumberFormat="1" applyFont="1" applyFill="1" applyBorder="1">
      <alignment vertical="center"/>
    </xf>
    <xf numFmtId="0" fontId="45" fillId="0" borderId="10" xfId="461" applyFont="1" applyBorder="1" applyAlignment="1">
      <alignment horizontal="center" vertical="center" shrinkToFit="1"/>
    </xf>
    <xf numFmtId="0" fontId="42" fillId="0" borderId="61" xfId="461" applyFont="1" applyFill="1" applyBorder="1" applyAlignment="1">
      <alignment horizontal="center" vertical="center" shrinkToFit="1"/>
    </xf>
    <xf numFmtId="0" fontId="42" fillId="0" borderId="24" xfId="461" applyFont="1" applyFill="1" applyBorder="1" applyAlignment="1">
      <alignment horizontal="center" vertical="center" shrinkToFit="1"/>
    </xf>
    <xf numFmtId="0" fontId="41" fillId="0" borderId="60" xfId="461" applyFont="1" applyFill="1" applyBorder="1" applyAlignment="1">
      <alignment horizontal="center" vertical="center" shrinkToFit="1"/>
    </xf>
    <xf numFmtId="0" fontId="45" fillId="0" borderId="62" xfId="461" applyFont="1" applyBorder="1" applyAlignment="1">
      <alignment horizontal="center" vertical="center" shrinkToFit="1"/>
    </xf>
    <xf numFmtId="0" fontId="45" fillId="0" borderId="63" xfId="461" applyFont="1" applyBorder="1" applyAlignment="1">
      <alignment horizontal="center" vertical="center" shrinkToFit="1"/>
    </xf>
    <xf numFmtId="0" fontId="41" fillId="0" borderId="63" xfId="461" applyFont="1" applyFill="1" applyBorder="1" applyAlignment="1">
      <alignment horizontal="center" vertical="center" shrinkToFit="1"/>
    </xf>
    <xf numFmtId="0" fontId="45" fillId="0" borderId="69" xfId="461" applyFont="1" applyBorder="1" applyAlignment="1">
      <alignment horizontal="center" vertical="center" shrinkToFit="1"/>
    </xf>
    <xf numFmtId="0" fontId="47" fillId="0" borderId="64" xfId="192" applyFont="1" applyFill="1" applyBorder="1" applyAlignment="1">
      <alignment horizontal="center" vertical="center"/>
    </xf>
    <xf numFmtId="0" fontId="49" fillId="0" borderId="64" xfId="0" applyFont="1" applyFill="1" applyBorder="1" applyAlignment="1">
      <alignment horizontal="center" vertical="center" shrinkToFit="1"/>
    </xf>
    <xf numFmtId="0" fontId="42" fillId="0" borderId="71" xfId="461" applyFont="1" applyFill="1" applyBorder="1" applyAlignment="1">
      <alignment horizontal="center" vertical="center" shrinkToFit="1"/>
    </xf>
    <xf numFmtId="0" fontId="42" fillId="0" borderId="72" xfId="461" applyFont="1" applyFill="1" applyBorder="1" applyAlignment="1">
      <alignment horizontal="center" vertical="center" shrinkToFit="1"/>
    </xf>
    <xf numFmtId="0" fontId="46" fillId="0" borderId="73" xfId="461" applyFont="1" applyBorder="1">
      <alignment vertical="center"/>
    </xf>
    <xf numFmtId="0" fontId="46" fillId="0" borderId="70" xfId="461" applyFont="1" applyBorder="1">
      <alignment vertical="center"/>
    </xf>
    <xf numFmtId="0" fontId="42" fillId="0" borderId="74" xfId="461" applyFont="1" applyBorder="1" applyAlignment="1">
      <alignment horizontal="center" vertical="center"/>
    </xf>
    <xf numFmtId="178" fontId="46" fillId="0" borderId="23" xfId="461" applyNumberFormat="1" applyFont="1" applyFill="1" applyBorder="1" applyAlignment="1">
      <alignment horizontal="center" vertical="center" shrinkToFit="1"/>
    </xf>
    <xf numFmtId="0" fontId="46" fillId="0" borderId="23" xfId="461" applyFont="1" applyFill="1" applyBorder="1" applyAlignment="1">
      <alignment horizontal="center" vertical="center" shrinkToFit="1"/>
    </xf>
    <xf numFmtId="0" fontId="51" fillId="0" borderId="10" xfId="192" applyFont="1" applyFill="1" applyBorder="1" applyAlignment="1">
      <alignment horizontal="center" vertical="center"/>
    </xf>
    <xf numFmtId="0" fontId="46" fillId="0" borderId="10" xfId="461" applyNumberFormat="1" applyFont="1" applyFill="1" applyBorder="1" applyAlignment="1">
      <alignment horizontal="center" vertical="center" shrinkToFit="1"/>
    </xf>
    <xf numFmtId="0" fontId="46" fillId="0" borderId="23" xfId="461" applyNumberFormat="1" applyFont="1" applyFill="1" applyBorder="1" applyAlignment="1">
      <alignment horizontal="center" vertical="center" shrinkToFit="1"/>
    </xf>
    <xf numFmtId="0" fontId="50" fillId="0" borderId="10" xfId="192" applyFont="1" applyFill="1" applyBorder="1" applyAlignment="1">
      <alignment horizontal="center" vertical="center"/>
    </xf>
    <xf numFmtId="0" fontId="47" fillId="0" borderId="33" xfId="192" applyFont="1" applyFill="1" applyBorder="1" applyAlignment="1">
      <alignment horizontal="center" vertical="center"/>
    </xf>
    <xf numFmtId="178" fontId="46" fillId="0" borderId="21" xfId="461" applyNumberFormat="1" applyFont="1" applyFill="1" applyBorder="1" applyAlignment="1">
      <alignment horizontal="center" vertical="center" shrinkToFit="1"/>
    </xf>
    <xf numFmtId="0" fontId="31" fillId="0" borderId="0" xfId="0" applyFont="1" applyFill="1" applyBorder="1" applyAlignment="1">
      <alignment vertical="center"/>
    </xf>
    <xf numFmtId="181" fontId="48" fillId="0" borderId="0" xfId="0" applyNumberFormat="1" applyFont="1" applyFill="1" applyBorder="1" applyAlignment="1">
      <alignment horizontal="left" vertical="center" wrapText="1"/>
    </xf>
    <xf numFmtId="181" fontId="34" fillId="0" borderId="0" xfId="0" applyNumberFormat="1" applyFont="1" applyFill="1" applyBorder="1" applyAlignment="1">
      <alignment horizontal="left" vertical="center" wrapText="1"/>
    </xf>
    <xf numFmtId="0" fontId="55" fillId="0" borderId="77" xfId="0" applyFont="1" applyFill="1" applyBorder="1" applyAlignment="1">
      <alignment horizontal="left" vertical="center" shrinkToFit="1"/>
    </xf>
    <xf numFmtId="0" fontId="55" fillId="0" borderId="75" xfId="0" applyFont="1" applyFill="1" applyBorder="1" applyAlignment="1">
      <alignment horizontal="left" vertical="center" shrinkToFit="1"/>
    </xf>
    <xf numFmtId="0" fontId="55" fillId="0" borderId="76" xfId="0" applyFont="1" applyFill="1" applyBorder="1" applyAlignment="1">
      <alignment horizontal="left" vertical="center" shrinkToFit="1"/>
    </xf>
    <xf numFmtId="0" fontId="46" fillId="0" borderId="37" xfId="461" applyFont="1" applyFill="1" applyBorder="1" applyAlignment="1">
      <alignment horizontal="center" vertical="center" textRotation="255" shrinkToFit="1"/>
    </xf>
    <xf numFmtId="0" fontId="46" fillId="0" borderId="35" xfId="461" applyFont="1" applyFill="1" applyBorder="1" applyAlignment="1">
      <alignment horizontal="center" vertical="center" textRotation="255" shrinkToFit="1"/>
    </xf>
    <xf numFmtId="0" fontId="46" fillId="0" borderId="65" xfId="461" applyFont="1" applyFill="1" applyBorder="1" applyAlignment="1">
      <alignment horizontal="center" vertical="center" textRotation="255" shrinkToFit="1"/>
    </xf>
    <xf numFmtId="0" fontId="46" fillId="0" borderId="36" xfId="461" applyFont="1" applyFill="1" applyBorder="1" applyAlignment="1">
      <alignment horizontal="center" vertical="center" textRotation="255" shrinkToFit="1"/>
    </xf>
    <xf numFmtId="0" fontId="42" fillId="0" borderId="45" xfId="461" applyFont="1" applyFill="1" applyBorder="1" applyAlignment="1">
      <alignment horizontal="center" vertical="center" textRotation="255"/>
    </xf>
    <xf numFmtId="0" fontId="41" fillId="0" borderId="16" xfId="461" applyFont="1" applyFill="1" applyBorder="1" applyAlignment="1">
      <alignment horizontal="center" vertical="center" textRotation="255"/>
    </xf>
    <xf numFmtId="0" fontId="41" fillId="0" borderId="46" xfId="461" applyFont="1" applyFill="1" applyBorder="1" applyAlignment="1">
      <alignment horizontal="center" vertical="center" textRotation="255"/>
    </xf>
    <xf numFmtId="0" fontId="37" fillId="0" borderId="0" xfId="461" applyFont="1" applyFill="1" applyAlignment="1">
      <alignment horizontal="center" vertical="center"/>
    </xf>
    <xf numFmtId="0" fontId="39" fillId="0" borderId="0" xfId="461" applyFont="1" applyFill="1" applyAlignment="1">
      <alignment horizontal="center" vertical="center"/>
    </xf>
    <xf numFmtId="0" fontId="41" fillId="0" borderId="0" xfId="461" applyFont="1" applyFill="1" applyBorder="1" applyAlignment="1">
      <alignment horizontal="left" vertical="center"/>
    </xf>
    <xf numFmtId="183" fontId="42" fillId="0" borderId="43" xfId="461" applyNumberFormat="1" applyFont="1" applyFill="1" applyBorder="1" applyAlignment="1">
      <alignment horizontal="center" vertical="center"/>
    </xf>
    <xf numFmtId="183" fontId="42" fillId="0" borderId="42" xfId="461" applyNumberFormat="1" applyFont="1" applyFill="1" applyBorder="1" applyAlignment="1">
      <alignment horizontal="center" vertical="center"/>
    </xf>
    <xf numFmtId="177" fontId="42" fillId="0" borderId="14" xfId="461" applyNumberFormat="1" applyFont="1" applyFill="1" applyBorder="1" applyAlignment="1">
      <alignment horizontal="center" vertical="center"/>
    </xf>
    <xf numFmtId="177" fontId="42" fillId="0" borderId="15" xfId="461" applyNumberFormat="1" applyFont="1" applyFill="1" applyBorder="1" applyAlignment="1">
      <alignment horizontal="center" vertical="center"/>
    </xf>
    <xf numFmtId="177" fontId="42" fillId="0" borderId="11" xfId="461" applyNumberFormat="1" applyFont="1" applyFill="1" applyBorder="1" applyAlignment="1">
      <alignment horizontal="center" vertical="center"/>
    </xf>
    <xf numFmtId="0" fontId="41" fillId="0" borderId="45" xfId="461" applyFont="1" applyFill="1" applyBorder="1" applyAlignment="1">
      <alignment horizontal="center" vertical="center" textRotation="255"/>
    </xf>
    <xf numFmtId="0" fontId="46" fillId="0" borderId="47" xfId="461" applyFont="1" applyFill="1" applyBorder="1" applyAlignment="1">
      <alignment horizontal="center" vertical="center" textRotation="255" shrinkToFit="1"/>
    </xf>
    <xf numFmtId="0" fontId="46" fillId="0" borderId="13" xfId="461" applyFont="1" applyFill="1" applyBorder="1" applyAlignment="1">
      <alignment horizontal="center" vertical="center" textRotation="255" shrinkToFit="1"/>
    </xf>
    <xf numFmtId="0" fontId="46" fillId="0" borderId="48" xfId="461" applyFont="1" applyFill="1" applyBorder="1" applyAlignment="1">
      <alignment horizontal="center" vertical="center" textRotation="255" shrinkToFit="1"/>
    </xf>
    <xf numFmtId="0" fontId="47" fillId="0" borderId="39" xfId="192" applyFont="1" applyFill="1" applyBorder="1" applyAlignment="1">
      <alignment horizontal="left" vertical="center"/>
    </xf>
    <xf numFmtId="0" fontId="47" fillId="0" borderId="14" xfId="192" applyFont="1" applyFill="1" applyBorder="1" applyAlignment="1">
      <alignment horizontal="left" vertical="center"/>
    </xf>
    <xf numFmtId="0" fontId="47" fillId="0" borderId="11" xfId="192" applyFont="1" applyFill="1" applyBorder="1" applyAlignment="1">
      <alignment horizontal="left" vertical="center"/>
    </xf>
    <xf numFmtId="0" fontId="47" fillId="0" borderId="17" xfId="192" applyFont="1" applyFill="1" applyBorder="1" applyAlignment="1">
      <alignment horizontal="center" vertical="center" textRotation="255"/>
    </xf>
    <xf numFmtId="0" fontId="42" fillId="0" borderId="37" xfId="461" applyFont="1" applyFill="1" applyBorder="1" applyAlignment="1">
      <alignment horizontal="center" vertical="center" textRotation="255" shrinkToFit="1"/>
    </xf>
    <xf numFmtId="0" fontId="42" fillId="0" borderId="35" xfId="461" applyFont="1" applyFill="1" applyBorder="1" applyAlignment="1">
      <alignment horizontal="center" vertical="center" textRotation="255" shrinkToFit="1"/>
    </xf>
    <xf numFmtId="0" fontId="42" fillId="0" borderId="36" xfId="461" applyFont="1" applyFill="1" applyBorder="1" applyAlignment="1">
      <alignment horizontal="center" vertical="center" textRotation="255" shrinkToFit="1"/>
    </xf>
    <xf numFmtId="183" fontId="42" fillId="0" borderId="41" xfId="461" applyNumberFormat="1" applyFont="1" applyFill="1" applyBorder="1" applyAlignment="1">
      <alignment horizontal="center" vertical="center"/>
    </xf>
    <xf numFmtId="177" fontId="42" fillId="0" borderId="42" xfId="461" applyNumberFormat="1" applyFont="1" applyFill="1" applyBorder="1" applyAlignment="1">
      <alignment horizontal="center" vertical="center"/>
    </xf>
    <xf numFmtId="177" fontId="42" fillId="0" borderId="55" xfId="461" applyNumberFormat="1" applyFont="1" applyFill="1" applyBorder="1" applyAlignment="1">
      <alignment horizontal="center" vertical="center"/>
    </xf>
    <xf numFmtId="0" fontId="42" fillId="0" borderId="50" xfId="461" applyFont="1" applyFill="1" applyBorder="1" applyAlignment="1">
      <alignment horizontal="center" vertical="center" textRotation="255" shrinkToFit="1"/>
    </xf>
    <xf numFmtId="0" fontId="42" fillId="0" borderId="51" xfId="461" applyFont="1" applyFill="1" applyBorder="1" applyAlignment="1">
      <alignment horizontal="center" vertical="center" textRotation="255" shrinkToFit="1"/>
    </xf>
    <xf numFmtId="0" fontId="42" fillId="0" borderId="52" xfId="461" applyFont="1" applyFill="1" applyBorder="1" applyAlignment="1">
      <alignment horizontal="center" vertical="center" textRotation="255" shrinkToFit="1"/>
    </xf>
    <xf numFmtId="0" fontId="42" fillId="0" borderId="28" xfId="461" applyFont="1" applyFill="1" applyBorder="1" applyAlignment="1">
      <alignment horizontal="center" vertical="center" textRotation="255" shrinkToFit="1"/>
    </xf>
    <xf numFmtId="0" fontId="42" fillId="0" borderId="29" xfId="461" applyFont="1" applyFill="1" applyBorder="1" applyAlignment="1">
      <alignment horizontal="center" vertical="center" textRotation="255" shrinkToFit="1"/>
    </xf>
    <xf numFmtId="0" fontId="42" fillId="0" borderId="30" xfId="461" applyFont="1" applyFill="1" applyBorder="1" applyAlignment="1">
      <alignment horizontal="center" vertical="center" textRotation="255" shrinkToFit="1"/>
    </xf>
    <xf numFmtId="0" fontId="42" fillId="0" borderId="47" xfId="461" applyFont="1" applyFill="1" applyBorder="1" applyAlignment="1">
      <alignment horizontal="center" vertical="center" textRotation="255" shrinkToFit="1"/>
    </xf>
    <xf numFmtId="0" fontId="42" fillId="0" borderId="13" xfId="461" applyFont="1" applyFill="1" applyBorder="1" applyAlignment="1">
      <alignment horizontal="center" vertical="center" textRotation="255" shrinkToFit="1"/>
    </xf>
    <xf numFmtId="0" fontId="42" fillId="0" borderId="48" xfId="461" applyFont="1" applyFill="1" applyBorder="1" applyAlignment="1">
      <alignment horizontal="center" vertical="center" textRotation="255" shrinkToFit="1"/>
    </xf>
    <xf numFmtId="0" fontId="42" fillId="0" borderId="59" xfId="461" applyFont="1" applyFill="1" applyBorder="1" applyAlignment="1">
      <alignment horizontal="center" vertical="center" textRotation="255" shrinkToFit="1"/>
    </xf>
    <xf numFmtId="0" fontId="42" fillId="0" borderId="57" xfId="461" applyFont="1" applyFill="1" applyBorder="1" applyAlignment="1">
      <alignment horizontal="center" vertical="center" textRotation="255" shrinkToFit="1"/>
    </xf>
    <xf numFmtId="0" fontId="42" fillId="0" borderId="58" xfId="461" applyFont="1" applyFill="1" applyBorder="1" applyAlignment="1">
      <alignment horizontal="center" vertical="center" textRotation="255" shrinkToFit="1"/>
    </xf>
    <xf numFmtId="0" fontId="42" fillId="0" borderId="27" xfId="461" applyFont="1" applyFill="1" applyBorder="1" applyAlignment="1">
      <alignment horizontal="center" vertical="center" textRotation="255" shrinkToFit="1"/>
    </xf>
    <xf numFmtId="0" fontId="42" fillId="0" borderId="0" xfId="461" applyFont="1" applyFill="1" applyBorder="1" applyAlignment="1">
      <alignment horizontal="center" vertical="center" textRotation="255" shrinkToFit="1"/>
    </xf>
    <xf numFmtId="0" fontId="42" fillId="0" borderId="20" xfId="461" applyFont="1" applyFill="1" applyBorder="1" applyAlignment="1">
      <alignment horizontal="center" vertical="center" textRotation="255" shrinkToFit="1"/>
    </xf>
    <xf numFmtId="0" fontId="42" fillId="0" borderId="56" xfId="461" applyFont="1" applyFill="1" applyBorder="1" applyAlignment="1">
      <alignment horizontal="center" vertical="center" textRotation="255" shrinkToFit="1"/>
    </xf>
    <xf numFmtId="0" fontId="42" fillId="0" borderId="12" xfId="461" applyFont="1" applyFill="1" applyBorder="1" applyAlignment="1">
      <alignment horizontal="center" vertical="center" textRotation="255" shrinkToFit="1"/>
    </xf>
    <xf numFmtId="0" fontId="42" fillId="0" borderId="53" xfId="461" applyFont="1" applyFill="1" applyBorder="1" applyAlignment="1">
      <alignment horizontal="center" vertical="center" textRotation="255" shrinkToFit="1"/>
    </xf>
    <xf numFmtId="0" fontId="42" fillId="0" borderId="65" xfId="461" applyFont="1" applyFill="1" applyBorder="1" applyAlignment="1">
      <alignment horizontal="center" vertical="center" textRotation="255" shrinkToFit="1"/>
    </xf>
    <xf numFmtId="0" fontId="42" fillId="0" borderId="68" xfId="461" applyFont="1" applyFill="1" applyBorder="1" applyAlignment="1">
      <alignment horizontal="center" vertical="center" textRotation="255" shrinkToFit="1"/>
    </xf>
    <xf numFmtId="0" fontId="42" fillId="0" borderId="67" xfId="461" applyFont="1" applyFill="1" applyBorder="1" applyAlignment="1">
      <alignment horizontal="center" vertical="center" textRotation="255" shrinkToFit="1"/>
    </xf>
    <xf numFmtId="0" fontId="47" fillId="0" borderId="17" xfId="192" applyFont="1" applyFill="1" applyBorder="1" applyAlignment="1">
      <alignment horizontal="left" vertical="center"/>
    </xf>
    <xf numFmtId="0" fontId="42" fillId="0" borderId="66" xfId="461" applyFont="1" applyFill="1" applyBorder="1" applyAlignment="1">
      <alignment horizontal="center" vertical="center" textRotation="255" shrinkToFit="1"/>
    </xf>
    <xf numFmtId="0" fontId="54" fillId="0" borderId="13" xfId="461" applyFont="1" applyFill="1" applyBorder="1" applyAlignment="1">
      <alignment horizontal="center" vertical="center" shrinkToFit="1"/>
    </xf>
    <xf numFmtId="0" fontId="41" fillId="0" borderId="0" xfId="461" applyFont="1" applyFill="1" applyBorder="1" applyAlignment="1">
      <alignment horizontal="center" vertical="center" shrinkToFit="1"/>
    </xf>
    <xf numFmtId="0" fontId="41" fillId="0" borderId="69" xfId="461" applyFont="1" applyFill="1" applyBorder="1" applyAlignment="1">
      <alignment horizontal="center" vertical="center" shrinkToFit="1"/>
    </xf>
    <xf numFmtId="0" fontId="42" fillId="0" borderId="54" xfId="461" applyFont="1" applyFill="1" applyBorder="1" applyAlignment="1">
      <alignment horizontal="center" vertical="center" textRotation="255" shrinkToFit="1"/>
    </xf>
    <xf numFmtId="0" fontId="47" fillId="0" borderId="0" xfId="192" applyFont="1" applyFill="1" applyBorder="1" applyAlignment="1">
      <alignment horizontal="left" vertical="center"/>
    </xf>
    <xf numFmtId="183" fontId="42" fillId="0" borderId="0" xfId="461" applyNumberFormat="1" applyFont="1" applyFill="1" applyBorder="1" applyAlignment="1">
      <alignment horizontal="center" vertical="center"/>
    </xf>
    <xf numFmtId="177" fontId="42" fillId="0" borderId="0" xfId="461" applyNumberFormat="1" applyFont="1" applyFill="1" applyBorder="1" applyAlignment="1">
      <alignment horizontal="center" vertical="center"/>
    </xf>
    <xf numFmtId="0" fontId="56" fillId="0" borderId="10" xfId="0" applyFont="1" applyFill="1" applyBorder="1" applyAlignment="1">
      <alignment horizontal="center" vertical="center" shrinkToFit="1"/>
    </xf>
  </cellXfs>
  <cellStyles count="463">
    <cellStyle name="20% - 輔色1 10" xfId="1"/>
    <cellStyle name="20% - 輔色1 11" xfId="2"/>
    <cellStyle name="20% - 輔色1 2" xfId="3"/>
    <cellStyle name="20% - 輔色1 3" xfId="4"/>
    <cellStyle name="20% - 輔色1 4" xfId="5"/>
    <cellStyle name="20% - 輔色1 5" xfId="6"/>
    <cellStyle name="20% - 輔色1 6" xfId="7"/>
    <cellStyle name="20% - 輔色1 7" xfId="8"/>
    <cellStyle name="20% - 輔色1 8" xfId="9"/>
    <cellStyle name="20% - 輔色1 9" xfId="10"/>
    <cellStyle name="20% - 輔色2 10" xfId="11"/>
    <cellStyle name="20% - 輔色2 11" xfId="12"/>
    <cellStyle name="20% - 輔色2 2" xfId="13"/>
    <cellStyle name="20% - 輔色2 3" xfId="14"/>
    <cellStyle name="20% - 輔色2 4" xfId="15"/>
    <cellStyle name="20% - 輔色2 5" xfId="16"/>
    <cellStyle name="20% - 輔色2 6" xfId="17"/>
    <cellStyle name="20% - 輔色2 7" xfId="18"/>
    <cellStyle name="20% - 輔色2 8" xfId="19"/>
    <cellStyle name="20% - 輔色2 9" xfId="20"/>
    <cellStyle name="20% - 輔色3 10" xfId="21"/>
    <cellStyle name="20% - 輔色3 11" xfId="22"/>
    <cellStyle name="20% - 輔色3 2" xfId="23"/>
    <cellStyle name="20% - 輔色3 3" xfId="24"/>
    <cellStyle name="20% - 輔色3 4" xfId="25"/>
    <cellStyle name="20% - 輔色3 5" xfId="26"/>
    <cellStyle name="20% - 輔色3 6" xfId="27"/>
    <cellStyle name="20% - 輔色3 7" xfId="28"/>
    <cellStyle name="20% - 輔色3 8" xfId="29"/>
    <cellStyle name="20% - 輔色3 9" xfId="30"/>
    <cellStyle name="20% - 輔色4 10" xfId="31"/>
    <cellStyle name="20% - 輔色4 11" xfId="32"/>
    <cellStyle name="20% - 輔色4 2" xfId="33"/>
    <cellStyle name="20% - 輔色4 3" xfId="34"/>
    <cellStyle name="20% - 輔色4 4" xfId="35"/>
    <cellStyle name="20% - 輔色4 5" xfId="36"/>
    <cellStyle name="20% - 輔色4 6" xfId="37"/>
    <cellStyle name="20% - 輔色4 7" xfId="38"/>
    <cellStyle name="20% - 輔色4 8" xfId="39"/>
    <cellStyle name="20% - 輔色4 9" xfId="40"/>
    <cellStyle name="20% - 輔色5 10" xfId="41"/>
    <cellStyle name="20% - 輔色5 11" xfId="42"/>
    <cellStyle name="20% - 輔色5 2" xfId="43"/>
    <cellStyle name="20% - 輔色5 3" xfId="44"/>
    <cellStyle name="20% - 輔色5 4" xfId="45"/>
    <cellStyle name="20% - 輔色5 5" xfId="46"/>
    <cellStyle name="20% - 輔色5 6" xfId="47"/>
    <cellStyle name="20% - 輔色5 7" xfId="48"/>
    <cellStyle name="20% - 輔色5 8" xfId="49"/>
    <cellStyle name="20% - 輔色5 9" xfId="50"/>
    <cellStyle name="20% - 輔色6 10" xfId="51"/>
    <cellStyle name="20% - 輔色6 11" xfId="52"/>
    <cellStyle name="20% - 輔色6 2" xfId="53"/>
    <cellStyle name="20% - 輔色6 3" xfId="54"/>
    <cellStyle name="20% - 輔色6 4" xfId="55"/>
    <cellStyle name="20% - 輔色6 5" xfId="56"/>
    <cellStyle name="20% - 輔色6 6" xfId="57"/>
    <cellStyle name="20% - 輔色6 7" xfId="58"/>
    <cellStyle name="20% - 輔色6 8" xfId="59"/>
    <cellStyle name="20% - 輔色6 9" xfId="60"/>
    <cellStyle name="40% - 輔色1 10" xfId="61"/>
    <cellStyle name="40% - 輔色1 11" xfId="62"/>
    <cellStyle name="40% - 輔色1 2" xfId="63"/>
    <cellStyle name="40% - 輔色1 3" xfId="64"/>
    <cellStyle name="40% - 輔色1 4" xfId="65"/>
    <cellStyle name="40% - 輔色1 5" xfId="66"/>
    <cellStyle name="40% - 輔色1 6" xfId="67"/>
    <cellStyle name="40% - 輔色1 7" xfId="68"/>
    <cellStyle name="40% - 輔色1 8" xfId="69"/>
    <cellStyle name="40% - 輔色1 9" xfId="70"/>
    <cellStyle name="40% - 輔色2 10" xfId="71"/>
    <cellStyle name="40% - 輔色2 11" xfId="72"/>
    <cellStyle name="40% - 輔色2 2" xfId="73"/>
    <cellStyle name="40% - 輔色2 3" xfId="74"/>
    <cellStyle name="40% - 輔色2 4" xfId="75"/>
    <cellStyle name="40% - 輔色2 5" xfId="76"/>
    <cellStyle name="40% - 輔色2 6" xfId="77"/>
    <cellStyle name="40% - 輔色2 7" xfId="78"/>
    <cellStyle name="40% - 輔色2 8" xfId="79"/>
    <cellStyle name="40% - 輔色2 9" xfId="80"/>
    <cellStyle name="40% - 輔色3 10" xfId="81"/>
    <cellStyle name="40% - 輔色3 11" xfId="82"/>
    <cellStyle name="40% - 輔色3 2" xfId="83"/>
    <cellStyle name="40% - 輔色3 3" xfId="84"/>
    <cellStyle name="40% - 輔色3 4" xfId="85"/>
    <cellStyle name="40% - 輔色3 5" xfId="86"/>
    <cellStyle name="40% - 輔色3 6" xfId="87"/>
    <cellStyle name="40% - 輔色3 7" xfId="88"/>
    <cellStyle name="40% - 輔色3 8" xfId="89"/>
    <cellStyle name="40% - 輔色3 9" xfId="90"/>
    <cellStyle name="40% - 輔色4 10" xfId="91"/>
    <cellStyle name="40% - 輔色4 11" xfId="92"/>
    <cellStyle name="40% - 輔色4 2" xfId="93"/>
    <cellStyle name="40% - 輔色4 3" xfId="94"/>
    <cellStyle name="40% - 輔色4 4" xfId="95"/>
    <cellStyle name="40% - 輔色4 5" xfId="96"/>
    <cellStyle name="40% - 輔色4 6" xfId="97"/>
    <cellStyle name="40% - 輔色4 7" xfId="98"/>
    <cellStyle name="40% - 輔色4 8" xfId="99"/>
    <cellStyle name="40% - 輔色4 9" xfId="100"/>
    <cellStyle name="40% - 輔色5 10" xfId="101"/>
    <cellStyle name="40% - 輔色5 11" xfId="102"/>
    <cellStyle name="40% - 輔色5 2" xfId="103"/>
    <cellStyle name="40% - 輔色5 3" xfId="104"/>
    <cellStyle name="40% - 輔色5 4" xfId="105"/>
    <cellStyle name="40% - 輔色5 5" xfId="106"/>
    <cellStyle name="40% - 輔色5 6" xfId="107"/>
    <cellStyle name="40% - 輔色5 7" xfId="108"/>
    <cellStyle name="40% - 輔色5 8" xfId="109"/>
    <cellStyle name="40% - 輔色5 9" xfId="110"/>
    <cellStyle name="40% - 輔色6 10" xfId="111"/>
    <cellStyle name="40% - 輔色6 11" xfId="112"/>
    <cellStyle name="40% - 輔色6 2" xfId="113"/>
    <cellStyle name="40% - 輔色6 3" xfId="114"/>
    <cellStyle name="40% - 輔色6 4" xfId="115"/>
    <cellStyle name="40% - 輔色6 5" xfId="116"/>
    <cellStyle name="40% - 輔色6 6" xfId="117"/>
    <cellStyle name="40% - 輔色6 7" xfId="118"/>
    <cellStyle name="40% - 輔色6 8" xfId="119"/>
    <cellStyle name="40% - 輔色6 9" xfId="120"/>
    <cellStyle name="60% - 輔色1 10" xfId="121"/>
    <cellStyle name="60% - 輔色1 11" xfId="122"/>
    <cellStyle name="60% - 輔色1 2" xfId="123"/>
    <cellStyle name="60% - 輔色1 3" xfId="124"/>
    <cellStyle name="60% - 輔色1 4" xfId="125"/>
    <cellStyle name="60% - 輔色1 5" xfId="126"/>
    <cellStyle name="60% - 輔色1 6" xfId="127"/>
    <cellStyle name="60% - 輔色1 7" xfId="128"/>
    <cellStyle name="60% - 輔色1 8" xfId="129"/>
    <cellStyle name="60% - 輔色1 9" xfId="130"/>
    <cellStyle name="60% - 輔色2 10" xfId="131"/>
    <cellStyle name="60% - 輔色2 11" xfId="132"/>
    <cellStyle name="60% - 輔色2 2" xfId="133"/>
    <cellStyle name="60% - 輔色2 3" xfId="134"/>
    <cellStyle name="60% - 輔色2 4" xfId="135"/>
    <cellStyle name="60% - 輔色2 5" xfId="136"/>
    <cellStyle name="60% - 輔色2 6" xfId="137"/>
    <cellStyle name="60% - 輔色2 7" xfId="138"/>
    <cellStyle name="60% - 輔色2 8" xfId="139"/>
    <cellStyle name="60% - 輔色2 9" xfId="140"/>
    <cellStyle name="60% - 輔色3 10" xfId="141"/>
    <cellStyle name="60% - 輔色3 11" xfId="142"/>
    <cellStyle name="60% - 輔色3 2" xfId="143"/>
    <cellStyle name="60% - 輔色3 3" xfId="144"/>
    <cellStyle name="60% - 輔色3 4" xfId="145"/>
    <cellStyle name="60% - 輔色3 5" xfId="146"/>
    <cellStyle name="60% - 輔色3 6" xfId="147"/>
    <cellStyle name="60% - 輔色3 7" xfId="148"/>
    <cellStyle name="60% - 輔色3 8" xfId="149"/>
    <cellStyle name="60% - 輔色3 9" xfId="150"/>
    <cellStyle name="60% - 輔色4 10" xfId="151"/>
    <cellStyle name="60% - 輔色4 11" xfId="152"/>
    <cellStyle name="60% - 輔色4 2" xfId="153"/>
    <cellStyle name="60% - 輔色4 3" xfId="154"/>
    <cellStyle name="60% - 輔色4 4" xfId="155"/>
    <cellStyle name="60% - 輔色4 5" xfId="156"/>
    <cellStyle name="60% - 輔色4 6" xfId="157"/>
    <cellStyle name="60% - 輔色4 7" xfId="158"/>
    <cellStyle name="60% - 輔色4 8" xfId="159"/>
    <cellStyle name="60% - 輔色4 9" xfId="160"/>
    <cellStyle name="60% - 輔色5 10" xfId="161"/>
    <cellStyle name="60% - 輔色5 11" xfId="162"/>
    <cellStyle name="60% - 輔色5 2" xfId="163"/>
    <cellStyle name="60% - 輔色5 3" xfId="164"/>
    <cellStyle name="60% - 輔色5 4" xfId="165"/>
    <cellStyle name="60% - 輔色5 5" xfId="166"/>
    <cellStyle name="60% - 輔色5 6" xfId="167"/>
    <cellStyle name="60% - 輔色5 7" xfId="168"/>
    <cellStyle name="60% - 輔色5 8" xfId="169"/>
    <cellStyle name="60% - 輔色5 9" xfId="170"/>
    <cellStyle name="60% - 輔色6 10" xfId="171"/>
    <cellStyle name="60% - 輔色6 11" xfId="172"/>
    <cellStyle name="60% - 輔色6 2" xfId="173"/>
    <cellStyle name="60% - 輔色6 3" xfId="174"/>
    <cellStyle name="60% - 輔色6 4" xfId="175"/>
    <cellStyle name="60% - 輔色6 5" xfId="176"/>
    <cellStyle name="60% - 輔色6 6" xfId="177"/>
    <cellStyle name="60% - 輔色6 7" xfId="178"/>
    <cellStyle name="60% - 輔色6 8" xfId="179"/>
    <cellStyle name="60% - 輔色6 9" xfId="180"/>
    <cellStyle name="Euro" xfId="181"/>
    <cellStyle name="Excel Built-in Normal" xfId="460"/>
    <cellStyle name="一般" xfId="0" builtinId="0"/>
    <cellStyle name="一般 10" xfId="182"/>
    <cellStyle name="一般 11" xfId="183"/>
    <cellStyle name="一般 15" xfId="184"/>
    <cellStyle name="一般 2" xfId="185"/>
    <cellStyle name="一般 2 10" xfId="186"/>
    <cellStyle name="一般 2 11" xfId="187"/>
    <cellStyle name="一般 2 12" xfId="188"/>
    <cellStyle name="一般 2 13" xfId="189"/>
    <cellStyle name="一般 2 14" xfId="190"/>
    <cellStyle name="一般 2 15" xfId="191"/>
    <cellStyle name="一般 2 2" xfId="192"/>
    <cellStyle name="一般 2 2 10" xfId="193"/>
    <cellStyle name="一般 2 2 11" xfId="194"/>
    <cellStyle name="一般 2 2 12" xfId="195"/>
    <cellStyle name="一般 2 2 13" xfId="462"/>
    <cellStyle name="一般 2 2 2" xfId="196"/>
    <cellStyle name="一般 2 2 3" xfId="197"/>
    <cellStyle name="一般 2 2 4" xfId="198"/>
    <cellStyle name="一般 2 2 5" xfId="199"/>
    <cellStyle name="一般 2 2 6" xfId="200"/>
    <cellStyle name="一般 2 2 7" xfId="201"/>
    <cellStyle name="一般 2 2 8" xfId="202"/>
    <cellStyle name="一般 2 2 9" xfId="203"/>
    <cellStyle name="一般 2 2_100年9月菜量" xfId="204"/>
    <cellStyle name="一般 2 3" xfId="205"/>
    <cellStyle name="一般 2 4" xfId="206"/>
    <cellStyle name="一般 2 5" xfId="207"/>
    <cellStyle name="一般 2 6" xfId="208"/>
    <cellStyle name="一般 2 7" xfId="209"/>
    <cellStyle name="一般 2 8" xfId="210"/>
    <cellStyle name="一般 2 9" xfId="211"/>
    <cellStyle name="一般 3" xfId="212"/>
    <cellStyle name="一般 3 2" xfId="213"/>
    <cellStyle name="一般 3 3" xfId="214"/>
    <cellStyle name="一般 3 4" xfId="215"/>
    <cellStyle name="一般 3_101年2月菜量" xfId="216"/>
    <cellStyle name="一般 4" xfId="217"/>
    <cellStyle name="一般 5" xfId="218"/>
    <cellStyle name="一般 6" xfId="219"/>
    <cellStyle name="一般 7" xfId="220"/>
    <cellStyle name="一般 8" xfId="221"/>
    <cellStyle name="一般 9" xfId="461"/>
    <cellStyle name="中等 10" xfId="222"/>
    <cellStyle name="中等 11" xfId="223"/>
    <cellStyle name="中等 2" xfId="224"/>
    <cellStyle name="中等 3" xfId="225"/>
    <cellStyle name="中等 4" xfId="226"/>
    <cellStyle name="中等 5" xfId="227"/>
    <cellStyle name="中等 6" xfId="228"/>
    <cellStyle name="中等 7" xfId="229"/>
    <cellStyle name="中等 8" xfId="230"/>
    <cellStyle name="中等 9" xfId="231"/>
    <cellStyle name="合計 10" xfId="232"/>
    <cellStyle name="合計 11" xfId="233"/>
    <cellStyle name="合計 2" xfId="234"/>
    <cellStyle name="合計 3" xfId="235"/>
    <cellStyle name="合計 4" xfId="236"/>
    <cellStyle name="合計 5" xfId="237"/>
    <cellStyle name="合計 6" xfId="238"/>
    <cellStyle name="合計 7" xfId="239"/>
    <cellStyle name="合計 8" xfId="240"/>
    <cellStyle name="合計 9" xfId="241"/>
    <cellStyle name="好 10" xfId="242"/>
    <cellStyle name="好 11" xfId="243"/>
    <cellStyle name="好 2" xfId="244"/>
    <cellStyle name="好 3" xfId="245"/>
    <cellStyle name="好 4" xfId="246"/>
    <cellStyle name="好 5" xfId="247"/>
    <cellStyle name="好 6" xfId="248"/>
    <cellStyle name="好 7" xfId="249"/>
    <cellStyle name="好 8" xfId="250"/>
    <cellStyle name="好 9" xfId="251"/>
    <cellStyle name="好_100年9月菜量" xfId="252"/>
    <cellStyle name="好_國小" xfId="253"/>
    <cellStyle name="好_國高" xfId="254"/>
    <cellStyle name="百分比 2" xfId="255"/>
    <cellStyle name="百分比 3" xfId="256"/>
    <cellStyle name="計算方式 10" xfId="257"/>
    <cellStyle name="計算方式 11" xfId="258"/>
    <cellStyle name="計算方式 2" xfId="259"/>
    <cellStyle name="計算方式 3" xfId="260"/>
    <cellStyle name="計算方式 4" xfId="261"/>
    <cellStyle name="計算方式 5" xfId="262"/>
    <cellStyle name="計算方式 6" xfId="263"/>
    <cellStyle name="計算方式 7" xfId="264"/>
    <cellStyle name="計算方式 8" xfId="265"/>
    <cellStyle name="計算方式 9" xfId="266"/>
    <cellStyle name="連結的儲存格 10" xfId="267"/>
    <cellStyle name="連結的儲存格 11" xfId="268"/>
    <cellStyle name="連結的儲存格 2" xfId="269"/>
    <cellStyle name="連結的儲存格 3" xfId="270"/>
    <cellStyle name="連結的儲存格 4" xfId="271"/>
    <cellStyle name="連結的儲存格 5" xfId="272"/>
    <cellStyle name="連結的儲存格 6" xfId="273"/>
    <cellStyle name="連結的儲存格 7" xfId="274"/>
    <cellStyle name="連結的儲存格 8" xfId="275"/>
    <cellStyle name="連結的儲存格 9" xfId="276"/>
    <cellStyle name="備註 10" xfId="277"/>
    <cellStyle name="備註 11" xfId="278"/>
    <cellStyle name="備註 2" xfId="279"/>
    <cellStyle name="備註 3" xfId="280"/>
    <cellStyle name="備註 4" xfId="281"/>
    <cellStyle name="備註 5" xfId="282"/>
    <cellStyle name="備註 6" xfId="283"/>
    <cellStyle name="備註 7" xfId="284"/>
    <cellStyle name="備註 8" xfId="285"/>
    <cellStyle name="備註 9" xfId="286"/>
    <cellStyle name="說明文字 10" xfId="287"/>
    <cellStyle name="說明文字 11" xfId="288"/>
    <cellStyle name="說明文字 2" xfId="289"/>
    <cellStyle name="說明文字 3" xfId="290"/>
    <cellStyle name="說明文字 4" xfId="291"/>
    <cellStyle name="說明文字 5" xfId="292"/>
    <cellStyle name="說明文字 6" xfId="293"/>
    <cellStyle name="說明文字 7" xfId="294"/>
    <cellStyle name="說明文字 8" xfId="295"/>
    <cellStyle name="說明文字 9" xfId="296"/>
    <cellStyle name="輔色1 10" xfId="297"/>
    <cellStyle name="輔色1 11" xfId="298"/>
    <cellStyle name="輔色1 2" xfId="299"/>
    <cellStyle name="輔色1 3" xfId="300"/>
    <cellStyle name="輔色1 4" xfId="301"/>
    <cellStyle name="輔色1 5" xfId="302"/>
    <cellStyle name="輔色1 6" xfId="303"/>
    <cellStyle name="輔色1 7" xfId="304"/>
    <cellStyle name="輔色1 8" xfId="305"/>
    <cellStyle name="輔色1 9" xfId="306"/>
    <cellStyle name="輔色2 10" xfId="307"/>
    <cellStyle name="輔色2 11" xfId="308"/>
    <cellStyle name="輔色2 2" xfId="309"/>
    <cellStyle name="輔色2 3" xfId="310"/>
    <cellStyle name="輔色2 4" xfId="311"/>
    <cellStyle name="輔色2 5" xfId="312"/>
    <cellStyle name="輔色2 6" xfId="313"/>
    <cellStyle name="輔色2 7" xfId="314"/>
    <cellStyle name="輔色2 8" xfId="315"/>
    <cellStyle name="輔色2 9" xfId="316"/>
    <cellStyle name="輔色3 10" xfId="317"/>
    <cellStyle name="輔色3 11" xfId="318"/>
    <cellStyle name="輔色3 2" xfId="319"/>
    <cellStyle name="輔色3 3" xfId="320"/>
    <cellStyle name="輔色3 4" xfId="321"/>
    <cellStyle name="輔色3 5" xfId="322"/>
    <cellStyle name="輔色3 6" xfId="323"/>
    <cellStyle name="輔色3 7" xfId="324"/>
    <cellStyle name="輔色3 8" xfId="325"/>
    <cellStyle name="輔色3 9" xfId="326"/>
    <cellStyle name="輔色4 10" xfId="327"/>
    <cellStyle name="輔色4 11" xfId="328"/>
    <cellStyle name="輔色4 2" xfId="329"/>
    <cellStyle name="輔色4 3" xfId="330"/>
    <cellStyle name="輔色4 4" xfId="331"/>
    <cellStyle name="輔色4 5" xfId="332"/>
    <cellStyle name="輔色4 6" xfId="333"/>
    <cellStyle name="輔色4 7" xfId="334"/>
    <cellStyle name="輔色4 8" xfId="335"/>
    <cellStyle name="輔色4 9" xfId="336"/>
    <cellStyle name="輔色5 10" xfId="337"/>
    <cellStyle name="輔色5 11" xfId="338"/>
    <cellStyle name="輔色5 2" xfId="339"/>
    <cellStyle name="輔色5 3" xfId="340"/>
    <cellStyle name="輔色5 4" xfId="341"/>
    <cellStyle name="輔色5 5" xfId="342"/>
    <cellStyle name="輔色5 6" xfId="343"/>
    <cellStyle name="輔色5 7" xfId="344"/>
    <cellStyle name="輔色5 8" xfId="345"/>
    <cellStyle name="輔色5 9" xfId="346"/>
    <cellStyle name="輔色6 10" xfId="347"/>
    <cellStyle name="輔色6 11" xfId="348"/>
    <cellStyle name="輔色6 2" xfId="349"/>
    <cellStyle name="輔色6 3" xfId="350"/>
    <cellStyle name="輔色6 4" xfId="351"/>
    <cellStyle name="輔色6 5" xfId="352"/>
    <cellStyle name="輔色6 6" xfId="353"/>
    <cellStyle name="輔色6 7" xfId="354"/>
    <cellStyle name="輔色6 8" xfId="355"/>
    <cellStyle name="輔色6 9" xfId="356"/>
    <cellStyle name="標題 1 10" xfId="357"/>
    <cellStyle name="標題 1 11" xfId="358"/>
    <cellStyle name="標題 1 2" xfId="359"/>
    <cellStyle name="標題 1 3" xfId="360"/>
    <cellStyle name="標題 1 4" xfId="361"/>
    <cellStyle name="標題 1 5" xfId="362"/>
    <cellStyle name="標題 1 6" xfId="363"/>
    <cellStyle name="標題 1 7" xfId="364"/>
    <cellStyle name="標題 1 8" xfId="365"/>
    <cellStyle name="標題 1 9" xfId="366"/>
    <cellStyle name="標題 10" xfId="367"/>
    <cellStyle name="標題 11" xfId="368"/>
    <cellStyle name="標題 12" xfId="369"/>
    <cellStyle name="標題 13" xfId="370"/>
    <cellStyle name="標題 14" xfId="371"/>
    <cellStyle name="標題 2 10" xfId="372"/>
    <cellStyle name="標題 2 11" xfId="373"/>
    <cellStyle name="標題 2 2" xfId="374"/>
    <cellStyle name="標題 2 3" xfId="375"/>
    <cellStyle name="標題 2 4" xfId="376"/>
    <cellStyle name="標題 2 5" xfId="377"/>
    <cellStyle name="標題 2 6" xfId="378"/>
    <cellStyle name="標題 2 7" xfId="379"/>
    <cellStyle name="標題 2 8" xfId="380"/>
    <cellStyle name="標題 2 9" xfId="381"/>
    <cellStyle name="標題 3 10" xfId="382"/>
    <cellStyle name="標題 3 11" xfId="383"/>
    <cellStyle name="標題 3 2" xfId="384"/>
    <cellStyle name="標題 3 3" xfId="385"/>
    <cellStyle name="標題 3 4" xfId="386"/>
    <cellStyle name="標題 3 5" xfId="387"/>
    <cellStyle name="標題 3 6" xfId="388"/>
    <cellStyle name="標題 3 7" xfId="389"/>
    <cellStyle name="標題 3 8" xfId="390"/>
    <cellStyle name="標題 3 9" xfId="391"/>
    <cellStyle name="標題 4 10" xfId="392"/>
    <cellStyle name="標題 4 11" xfId="393"/>
    <cellStyle name="標題 4 2" xfId="394"/>
    <cellStyle name="標題 4 3" xfId="395"/>
    <cellStyle name="標題 4 4" xfId="396"/>
    <cellStyle name="標題 4 5" xfId="397"/>
    <cellStyle name="標題 4 6" xfId="398"/>
    <cellStyle name="標題 4 7" xfId="399"/>
    <cellStyle name="標題 4 8" xfId="400"/>
    <cellStyle name="標題 4 9" xfId="401"/>
    <cellStyle name="標題 5" xfId="402"/>
    <cellStyle name="標題 6" xfId="403"/>
    <cellStyle name="標題 7" xfId="404"/>
    <cellStyle name="標題 8" xfId="405"/>
    <cellStyle name="標題 9" xfId="406"/>
    <cellStyle name="輸入 10" xfId="407"/>
    <cellStyle name="輸入 11" xfId="408"/>
    <cellStyle name="輸入 2" xfId="409"/>
    <cellStyle name="輸入 3" xfId="410"/>
    <cellStyle name="輸入 4" xfId="411"/>
    <cellStyle name="輸入 5" xfId="412"/>
    <cellStyle name="輸入 6" xfId="413"/>
    <cellStyle name="輸入 7" xfId="414"/>
    <cellStyle name="輸入 8" xfId="415"/>
    <cellStyle name="輸入 9" xfId="416"/>
    <cellStyle name="輸出 10" xfId="417"/>
    <cellStyle name="輸出 11" xfId="418"/>
    <cellStyle name="輸出 2" xfId="419"/>
    <cellStyle name="輸出 3" xfId="420"/>
    <cellStyle name="輸出 4" xfId="421"/>
    <cellStyle name="輸出 5" xfId="422"/>
    <cellStyle name="輸出 6" xfId="423"/>
    <cellStyle name="輸出 7" xfId="424"/>
    <cellStyle name="輸出 8" xfId="425"/>
    <cellStyle name="輸出 9" xfId="426"/>
    <cellStyle name="檢查儲存格 10" xfId="427"/>
    <cellStyle name="檢查儲存格 11" xfId="428"/>
    <cellStyle name="檢查儲存格 2" xfId="429"/>
    <cellStyle name="檢查儲存格 3" xfId="430"/>
    <cellStyle name="檢查儲存格 4" xfId="431"/>
    <cellStyle name="檢查儲存格 5" xfId="432"/>
    <cellStyle name="檢查儲存格 6" xfId="433"/>
    <cellStyle name="檢查儲存格 7" xfId="434"/>
    <cellStyle name="檢查儲存格 8" xfId="435"/>
    <cellStyle name="檢查儲存格 9" xfId="436"/>
    <cellStyle name="壞 10" xfId="437"/>
    <cellStyle name="壞 11" xfId="438"/>
    <cellStyle name="壞 2" xfId="439"/>
    <cellStyle name="壞 3" xfId="440"/>
    <cellStyle name="壞 4" xfId="441"/>
    <cellStyle name="壞 5" xfId="442"/>
    <cellStyle name="壞 6" xfId="443"/>
    <cellStyle name="壞 7" xfId="444"/>
    <cellStyle name="壞 8" xfId="445"/>
    <cellStyle name="壞 9" xfId="446"/>
    <cellStyle name="壞_100年9月菜量" xfId="447"/>
    <cellStyle name="壞_國小" xfId="448"/>
    <cellStyle name="壞_國高" xfId="449"/>
    <cellStyle name="警告文字 10" xfId="450"/>
    <cellStyle name="警告文字 11" xfId="451"/>
    <cellStyle name="警告文字 2" xfId="452"/>
    <cellStyle name="警告文字 3" xfId="453"/>
    <cellStyle name="警告文字 4" xfId="454"/>
    <cellStyle name="警告文字 5" xfId="455"/>
    <cellStyle name="警告文字 6" xfId="456"/>
    <cellStyle name="警告文字 7" xfId="457"/>
    <cellStyle name="警告文字 8" xfId="458"/>
    <cellStyle name="警告文字 9" xfId="45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10J/&#26700;&#38754;/102-03-19/MyData/&#29151;&#39178;&#24107;0317/&#31243;&#24335;/&#29151;&#39178;&#24107;&#31243;&#24335;1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菜單設計"/>
      <sheetName val="體重"/>
    </sheetNames>
    <sheetDataSet>
      <sheetData sheetId="0">
        <row r="4">
          <cell r="C4">
            <v>0</v>
          </cell>
          <cell r="D4">
            <v>0</v>
          </cell>
          <cell r="E4">
            <v>0</v>
          </cell>
        </row>
        <row r="8">
          <cell r="C8" t="str">
            <v/>
          </cell>
          <cell r="D8" t="str">
            <v/>
          </cell>
          <cell r="E8" t="str">
            <v/>
          </cell>
        </row>
        <row r="9">
          <cell r="C9" t="str">
            <v/>
          </cell>
          <cell r="D9" t="str">
            <v/>
          </cell>
          <cell r="E9" t="str">
            <v/>
          </cell>
        </row>
        <row r="10">
          <cell r="C10" t="str">
            <v/>
          </cell>
          <cell r="E10" t="str">
            <v/>
          </cell>
        </row>
        <row r="11">
          <cell r="C11" t="str">
            <v/>
          </cell>
          <cell r="D11" t="str">
            <v/>
          </cell>
          <cell r="E11" t="str">
            <v/>
          </cell>
        </row>
        <row r="12">
          <cell r="C12" t="str">
            <v/>
          </cell>
          <cell r="D12" t="str">
            <v/>
          </cell>
          <cell r="E12" t="str">
            <v/>
          </cell>
        </row>
        <row r="13">
          <cell r="C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 t="str">
            <v/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1"/>
  <sheetViews>
    <sheetView tabSelected="1" zoomScale="75" zoomScaleNormal="75" workbookViewId="0">
      <selection activeCell="H8" sqref="H8"/>
    </sheetView>
  </sheetViews>
  <sheetFormatPr defaultColWidth="8.875" defaultRowHeight="16.5"/>
  <cols>
    <col min="1" max="1" width="11.75" style="3" customWidth="1"/>
    <col min="2" max="2" width="8.375" style="2" customWidth="1"/>
    <col min="3" max="3" width="10.625" style="3" customWidth="1"/>
    <col min="4" max="5" width="17.625" style="3" customWidth="1"/>
    <col min="6" max="6" width="17.625" style="4" customWidth="1"/>
    <col min="7" max="7" width="17.625" style="2" customWidth="1"/>
    <col min="8" max="8" width="11.5" style="3" bestFit="1" customWidth="1"/>
    <col min="9" max="9" width="10.25" style="3" customWidth="1"/>
    <col min="10" max="10" width="6.875" style="3" customWidth="1"/>
    <col min="11" max="11" width="7.5" style="3" customWidth="1"/>
    <col min="12" max="12" width="11" style="2" customWidth="1"/>
    <col min="13" max="13" width="7.75" style="2" customWidth="1"/>
    <col min="14" max="14" width="10.5" style="3" customWidth="1"/>
    <col min="15" max="15" width="8" style="3" customWidth="1"/>
    <col min="16" max="16" width="8.5" style="3" customWidth="1"/>
    <col min="17" max="17" width="11.125" style="2" customWidth="1"/>
    <col min="18" max="18" width="7.5" style="2" customWidth="1"/>
    <col min="19" max="19" width="10.375" style="3" customWidth="1"/>
    <col min="20" max="20" width="6.5" style="3" customWidth="1"/>
    <col min="21" max="21" width="8.625" style="3" customWidth="1"/>
    <col min="22" max="22" width="10.5" style="2" customWidth="1"/>
    <col min="31" max="31" width="8.875" style="1"/>
    <col min="32" max="32" width="17.875" style="1" bestFit="1" customWidth="1"/>
    <col min="33" max="16384" width="8.875" style="1"/>
  </cols>
  <sheetData>
    <row r="1" spans="1:8" s="8" customFormat="1" ht="39" customHeight="1">
      <c r="A1" s="15" t="s">
        <v>202</v>
      </c>
      <c r="B1" s="16"/>
      <c r="C1" s="13"/>
      <c r="D1" s="14"/>
      <c r="E1" s="16" t="s">
        <v>47</v>
      </c>
      <c r="F1" s="16" t="s">
        <v>104</v>
      </c>
      <c r="G1" s="16" t="s">
        <v>1</v>
      </c>
      <c r="H1" s="92"/>
    </row>
    <row r="2" spans="1:8" s="5" customFormat="1" ht="30" customHeight="1">
      <c r="A2" s="67" t="s">
        <v>2</v>
      </c>
      <c r="B2" s="68" t="s">
        <v>3</v>
      </c>
      <c r="C2" s="65" t="s">
        <v>0</v>
      </c>
      <c r="D2" s="65" t="s">
        <v>6</v>
      </c>
      <c r="E2" s="65" t="s">
        <v>7</v>
      </c>
      <c r="F2" s="65" t="s">
        <v>8</v>
      </c>
      <c r="G2" s="65" t="s">
        <v>4</v>
      </c>
      <c r="H2" s="65" t="s">
        <v>5</v>
      </c>
    </row>
    <row r="3" spans="1:8" s="5" customFormat="1" ht="30" hidden="1" customHeight="1">
      <c r="A3" s="136">
        <v>44711</v>
      </c>
      <c r="B3" s="86">
        <f t="shared" ref="B3:B21" si="0">A3</f>
        <v>44711</v>
      </c>
      <c r="C3" s="91"/>
      <c r="D3" s="91"/>
      <c r="E3" s="91"/>
      <c r="F3" s="91"/>
      <c r="G3" s="91"/>
      <c r="H3" s="91"/>
    </row>
    <row r="4" spans="1:8" s="9" customFormat="1" ht="30" hidden="1" customHeight="1">
      <c r="A4" s="67">
        <f t="shared" ref="A4:A6" si="1">A3+1</f>
        <v>44712</v>
      </c>
      <c r="B4" s="82">
        <f t="shared" si="0"/>
        <v>44712</v>
      </c>
      <c r="C4" s="83"/>
      <c r="D4" s="83"/>
      <c r="E4" s="83"/>
      <c r="F4" s="83"/>
      <c r="G4" s="83"/>
      <c r="H4" s="83"/>
    </row>
    <row r="5" spans="1:8" s="10" customFormat="1" ht="30" customHeight="1">
      <c r="A5" s="67">
        <f t="shared" si="1"/>
        <v>44713</v>
      </c>
      <c r="B5" s="82">
        <f t="shared" si="0"/>
        <v>44713</v>
      </c>
      <c r="C5" s="165"/>
      <c r="D5" s="244" t="s">
        <v>218</v>
      </c>
      <c r="E5" s="83"/>
      <c r="F5" s="83"/>
      <c r="G5" s="83"/>
      <c r="H5" s="83"/>
    </row>
    <row r="6" spans="1:8" s="11" customFormat="1" ht="30" customHeight="1" thickBot="1">
      <c r="A6" s="137">
        <f t="shared" si="1"/>
        <v>44714</v>
      </c>
      <c r="B6" s="84">
        <f t="shared" si="0"/>
        <v>44714</v>
      </c>
      <c r="C6" s="85"/>
      <c r="D6" s="244" t="s">
        <v>218</v>
      </c>
      <c r="E6" s="85"/>
      <c r="F6" s="85"/>
      <c r="G6" s="85"/>
      <c r="H6" s="85"/>
    </row>
    <row r="7" spans="1:8" s="11" customFormat="1" ht="30" customHeight="1">
      <c r="A7" s="136">
        <v>44718</v>
      </c>
      <c r="B7" s="86">
        <f>A7</f>
        <v>44718</v>
      </c>
      <c r="C7" s="91"/>
      <c r="D7" s="244" t="s">
        <v>218</v>
      </c>
      <c r="E7" s="91"/>
      <c r="F7" s="91"/>
      <c r="G7" s="91"/>
      <c r="H7" s="91"/>
    </row>
    <row r="8" spans="1:8" s="11" customFormat="1" ht="30" customHeight="1">
      <c r="A8" s="67">
        <f>A7+1</f>
        <v>44719</v>
      </c>
      <c r="B8" s="82">
        <f t="shared" si="0"/>
        <v>44719</v>
      </c>
      <c r="C8" s="83"/>
      <c r="D8" s="244" t="s">
        <v>218</v>
      </c>
      <c r="E8" s="83"/>
      <c r="F8" s="83"/>
      <c r="G8" s="83"/>
      <c r="H8" s="83"/>
    </row>
    <row r="9" spans="1:8" s="11" customFormat="1" ht="30" customHeight="1">
      <c r="A9" s="67">
        <f t="shared" ref="A9:A11" si="2">A8+1</f>
        <v>44720</v>
      </c>
      <c r="B9" s="82">
        <f t="shared" si="0"/>
        <v>44720</v>
      </c>
      <c r="C9" s="165"/>
      <c r="D9" s="244" t="s">
        <v>218</v>
      </c>
      <c r="E9" s="83"/>
      <c r="F9" s="83"/>
      <c r="G9" s="83"/>
      <c r="H9" s="83"/>
    </row>
    <row r="10" spans="1:8" s="11" customFormat="1" ht="30" customHeight="1">
      <c r="A10" s="67">
        <f t="shared" si="2"/>
        <v>44721</v>
      </c>
      <c r="B10" s="82">
        <f t="shared" si="0"/>
        <v>44721</v>
      </c>
      <c r="C10" s="83"/>
      <c r="D10" s="244" t="s">
        <v>218</v>
      </c>
      <c r="E10" s="83"/>
      <c r="F10" s="83"/>
      <c r="G10" s="83"/>
      <c r="H10" s="83"/>
    </row>
    <row r="11" spans="1:8" s="11" customFormat="1" ht="30" customHeight="1" thickBot="1">
      <c r="A11" s="67">
        <f t="shared" si="2"/>
        <v>44722</v>
      </c>
      <c r="B11" s="84">
        <f t="shared" si="0"/>
        <v>44722</v>
      </c>
      <c r="C11" s="85"/>
      <c r="D11" s="244" t="s">
        <v>218</v>
      </c>
      <c r="E11" s="85"/>
      <c r="F11" s="85"/>
      <c r="G11" s="85"/>
      <c r="H11" s="85"/>
    </row>
    <row r="12" spans="1:8" s="11" customFormat="1" ht="30" customHeight="1">
      <c r="A12" s="69">
        <f>A11+3</f>
        <v>44725</v>
      </c>
      <c r="B12" s="86">
        <f>A12</f>
        <v>44725</v>
      </c>
      <c r="C12" s="87" t="s">
        <v>50</v>
      </c>
      <c r="D12" s="87" t="s">
        <v>56</v>
      </c>
      <c r="E12" s="87" t="s">
        <v>57</v>
      </c>
      <c r="F12" s="87" t="s">
        <v>58</v>
      </c>
      <c r="G12" s="87" t="s">
        <v>59</v>
      </c>
      <c r="H12" s="87"/>
    </row>
    <row r="13" spans="1:8" s="11" customFormat="1" ht="30" customHeight="1">
      <c r="A13" s="67">
        <f>A12+1</f>
        <v>44726</v>
      </c>
      <c r="B13" s="82">
        <f t="shared" si="0"/>
        <v>44726</v>
      </c>
      <c r="C13" s="182" t="s">
        <v>217</v>
      </c>
      <c r="D13" s="183"/>
      <c r="E13" s="183"/>
      <c r="F13" s="183"/>
      <c r="G13" s="183"/>
      <c r="H13" s="184"/>
    </row>
    <row r="14" spans="1:8" s="11" customFormat="1" ht="30" customHeight="1">
      <c r="A14" s="67">
        <f t="shared" ref="A14:A16" si="3">A13+1</f>
        <v>44727</v>
      </c>
      <c r="B14" s="82">
        <f t="shared" si="0"/>
        <v>44727</v>
      </c>
      <c r="C14" s="165"/>
      <c r="D14" s="83" t="s">
        <v>103</v>
      </c>
      <c r="E14" s="83" t="s">
        <v>61</v>
      </c>
      <c r="F14" s="83" t="s">
        <v>62</v>
      </c>
      <c r="G14" s="135" t="s">
        <v>63</v>
      </c>
      <c r="H14" s="83"/>
    </row>
    <row r="15" spans="1:8" s="11" customFormat="1" ht="30" customHeight="1">
      <c r="A15" s="67">
        <f t="shared" si="3"/>
        <v>44728</v>
      </c>
      <c r="B15" s="82">
        <f t="shared" si="0"/>
        <v>44728</v>
      </c>
      <c r="C15" s="88" t="s">
        <v>64</v>
      </c>
      <c r="D15" s="88" t="s">
        <v>65</v>
      </c>
      <c r="E15" s="88" t="s">
        <v>66</v>
      </c>
      <c r="F15" s="88" t="s">
        <v>48</v>
      </c>
      <c r="G15" s="89" t="s">
        <v>67</v>
      </c>
      <c r="H15" s="83"/>
    </row>
    <row r="16" spans="1:8" s="11" customFormat="1" ht="30" customHeight="1" thickBot="1">
      <c r="A16" s="67">
        <f t="shared" si="3"/>
        <v>44729</v>
      </c>
      <c r="B16" s="84">
        <f t="shared" si="0"/>
        <v>44729</v>
      </c>
      <c r="C16" s="90" t="s">
        <v>68</v>
      </c>
      <c r="D16" s="85" t="s">
        <v>69</v>
      </c>
      <c r="E16" s="85" t="s">
        <v>70</v>
      </c>
      <c r="F16" s="90" t="s">
        <v>71</v>
      </c>
      <c r="G16" s="85" t="s">
        <v>207</v>
      </c>
      <c r="H16" s="85"/>
    </row>
    <row r="17" spans="1:13" s="11" customFormat="1" ht="30" customHeight="1">
      <c r="A17" s="69">
        <f>A16+3</f>
        <v>44732</v>
      </c>
      <c r="B17" s="138">
        <f>A17</f>
        <v>44732</v>
      </c>
      <c r="C17" s="87" t="s">
        <v>50</v>
      </c>
      <c r="D17" s="87" t="s">
        <v>72</v>
      </c>
      <c r="E17" s="87" t="s">
        <v>73</v>
      </c>
      <c r="F17" s="87" t="s">
        <v>74</v>
      </c>
      <c r="G17" s="87" t="s">
        <v>75</v>
      </c>
      <c r="H17" s="87"/>
    </row>
    <row r="18" spans="1:13" s="11" customFormat="1" ht="30" customHeight="1">
      <c r="A18" s="67">
        <f>A17+1</f>
        <v>44733</v>
      </c>
      <c r="B18" s="82">
        <f t="shared" si="0"/>
        <v>44733</v>
      </c>
      <c r="C18" s="83" t="s">
        <v>76</v>
      </c>
      <c r="D18" s="83" t="s">
        <v>77</v>
      </c>
      <c r="E18" s="83" t="s">
        <v>78</v>
      </c>
      <c r="F18" s="83" t="s">
        <v>79</v>
      </c>
      <c r="G18" s="83" t="s">
        <v>80</v>
      </c>
      <c r="H18" s="83" t="s">
        <v>203</v>
      </c>
    </row>
    <row r="19" spans="1:13" s="11" customFormat="1" ht="30" customHeight="1">
      <c r="A19" s="67">
        <f t="shared" ref="A19:A21" si="4">A18+1</f>
        <v>44734</v>
      </c>
      <c r="B19" s="82">
        <f t="shared" si="0"/>
        <v>44734</v>
      </c>
      <c r="C19" s="165"/>
      <c r="D19" s="83" t="s">
        <v>102</v>
      </c>
      <c r="E19" s="83" t="s">
        <v>81</v>
      </c>
      <c r="F19" s="83" t="s">
        <v>82</v>
      </c>
      <c r="G19" s="83"/>
      <c r="H19" s="83"/>
    </row>
    <row r="20" spans="1:13" s="11" customFormat="1" ht="30" customHeight="1">
      <c r="A20" s="67">
        <f t="shared" si="4"/>
        <v>44735</v>
      </c>
      <c r="B20" s="82">
        <f t="shared" si="0"/>
        <v>44735</v>
      </c>
      <c r="C20" s="83" t="s">
        <v>52</v>
      </c>
      <c r="D20" s="83" t="s">
        <v>83</v>
      </c>
      <c r="E20" s="83" t="s">
        <v>84</v>
      </c>
      <c r="F20" s="83" t="s">
        <v>48</v>
      </c>
      <c r="G20" s="83" t="s">
        <v>85</v>
      </c>
      <c r="H20" s="83" t="s">
        <v>204</v>
      </c>
    </row>
    <row r="21" spans="1:13" s="11" customFormat="1" ht="30" customHeight="1" thickBot="1">
      <c r="A21" s="67">
        <f t="shared" si="4"/>
        <v>44736</v>
      </c>
      <c r="B21" s="82">
        <f t="shared" si="0"/>
        <v>44736</v>
      </c>
      <c r="C21" s="83" t="s">
        <v>53</v>
      </c>
      <c r="D21" s="83" t="s">
        <v>86</v>
      </c>
      <c r="E21" s="83" t="s">
        <v>87</v>
      </c>
      <c r="F21" s="83" t="s">
        <v>51</v>
      </c>
      <c r="G21" s="83" t="s">
        <v>88</v>
      </c>
      <c r="H21" s="83"/>
    </row>
    <row r="22" spans="1:13" s="11" customFormat="1" ht="30" customHeight="1">
      <c r="A22" s="69">
        <f t="shared" ref="A22" si="5">A21+3</f>
        <v>44739</v>
      </c>
      <c r="B22" s="138">
        <f>A22</f>
        <v>44739</v>
      </c>
      <c r="C22" s="87" t="s">
        <v>50</v>
      </c>
      <c r="D22" s="87" t="s">
        <v>89</v>
      </c>
      <c r="E22" s="87" t="s">
        <v>90</v>
      </c>
      <c r="F22" s="87" t="s">
        <v>60</v>
      </c>
      <c r="G22" s="87" t="s">
        <v>91</v>
      </c>
      <c r="H22" s="87"/>
    </row>
    <row r="23" spans="1:13" s="11" customFormat="1" ht="30" customHeight="1">
      <c r="A23" s="67">
        <f>A22+1</f>
        <v>44740</v>
      </c>
      <c r="B23" s="82">
        <f t="shared" ref="B23:B25" si="6">A23</f>
        <v>44740</v>
      </c>
      <c r="C23" s="83" t="s">
        <v>92</v>
      </c>
      <c r="D23" s="83" t="s">
        <v>54</v>
      </c>
      <c r="E23" s="83" t="s">
        <v>93</v>
      </c>
      <c r="F23" s="83" t="s">
        <v>74</v>
      </c>
      <c r="G23" s="83" t="s">
        <v>94</v>
      </c>
      <c r="H23" s="83" t="s">
        <v>49</v>
      </c>
    </row>
    <row r="24" spans="1:13" s="11" customFormat="1" ht="30" customHeight="1">
      <c r="A24" s="67">
        <f t="shared" ref="A24:A25" si="7">A23+1</f>
        <v>44741</v>
      </c>
      <c r="B24" s="82">
        <f t="shared" si="6"/>
        <v>44741</v>
      </c>
      <c r="C24" s="165"/>
      <c r="D24" s="83" t="s">
        <v>95</v>
      </c>
      <c r="E24" s="83" t="s">
        <v>101</v>
      </c>
      <c r="F24" s="83" t="s">
        <v>96</v>
      </c>
      <c r="G24" s="83" t="s">
        <v>97</v>
      </c>
      <c r="H24" s="83"/>
    </row>
    <row r="25" spans="1:13" s="11" customFormat="1" ht="30" customHeight="1">
      <c r="A25" s="67">
        <f t="shared" si="7"/>
        <v>44742</v>
      </c>
      <c r="B25" s="82">
        <f t="shared" si="6"/>
        <v>44742</v>
      </c>
      <c r="C25" s="83" t="s">
        <v>55</v>
      </c>
      <c r="D25" s="83" t="s">
        <v>98</v>
      </c>
      <c r="E25" s="83" t="s">
        <v>99</v>
      </c>
      <c r="F25" s="83" t="s">
        <v>48</v>
      </c>
      <c r="G25" s="83" t="s">
        <v>100</v>
      </c>
      <c r="H25" s="83"/>
    </row>
    <row r="26" spans="1:13" s="11" customFormat="1" ht="48.75" customHeight="1">
      <c r="A26" s="180" t="s">
        <v>40</v>
      </c>
      <c r="B26" s="181"/>
      <c r="C26" s="181"/>
      <c r="D26" s="181"/>
      <c r="E26" s="181"/>
      <c r="F26" s="181"/>
      <c r="G26" s="181"/>
      <c r="H26" s="181"/>
    </row>
    <row r="27" spans="1:13" s="11" customFormat="1" ht="42" customHeight="1">
      <c r="A27" s="179" t="s">
        <v>41</v>
      </c>
      <c r="B27" s="179"/>
      <c r="C27" s="179"/>
      <c r="D27" s="179"/>
      <c r="E27" s="179"/>
      <c r="F27" s="179"/>
      <c r="G27" s="179"/>
      <c r="H27" s="179"/>
      <c r="I27" s="66"/>
      <c r="J27" s="66"/>
      <c r="K27" s="66"/>
      <c r="L27" s="66"/>
      <c r="M27" s="66"/>
    </row>
    <row r="28" spans="1:13" s="11" customFormat="1" ht="19.5"/>
    <row r="29" spans="1:13" s="11" customFormat="1" ht="19.5"/>
    <row r="30" spans="1:13" s="11" customFormat="1" ht="19.5"/>
    <row r="31" spans="1:13" s="11" customFormat="1" ht="19.5"/>
    <row r="32" spans="1:13" s="7" customFormat="1" ht="19.5"/>
    <row r="33" s="7" customFormat="1" ht="19.5"/>
    <row r="34" s="7" customFormat="1" ht="19.5"/>
    <row r="35" s="7" customFormat="1" ht="19.5"/>
    <row r="36" s="7" customFormat="1" ht="19.5"/>
    <row r="37" s="7" customFormat="1" ht="19.5"/>
    <row r="38" s="12" customFormat="1" ht="19.5"/>
    <row r="39" s="12" customFormat="1" ht="19.5"/>
    <row r="40" s="6" customFormat="1" ht="21"/>
    <row r="41" s="1" customFormat="1"/>
  </sheetData>
  <mergeCells count="3">
    <mergeCell ref="A27:H27"/>
    <mergeCell ref="A26:H26"/>
    <mergeCell ref="C13:H13"/>
  </mergeCells>
  <phoneticPr fontId="2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8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zoomScale="75" zoomScaleNormal="75" workbookViewId="0">
      <selection activeCell="M35" sqref="M35"/>
    </sheetView>
  </sheetViews>
  <sheetFormatPr defaultRowHeight="15"/>
  <cols>
    <col min="1" max="2" width="5.25" style="27" customWidth="1"/>
    <col min="3" max="4" width="6.5" style="27" customWidth="1"/>
    <col min="5" max="6" width="6.625" style="27" customWidth="1"/>
    <col min="7" max="7" width="7.125" style="129" customWidth="1"/>
    <col min="8" max="8" width="5.375" style="27" customWidth="1"/>
    <col min="9" max="9" width="6.5" style="27" customWidth="1"/>
    <col min="10" max="10" width="6.375" style="27" customWidth="1"/>
    <col min="11" max="11" width="6" style="27" customWidth="1"/>
    <col min="12" max="12" width="5.75" style="27" customWidth="1"/>
    <col min="13" max="13" width="7.125" style="129" customWidth="1"/>
    <col min="14" max="16384" width="9" style="17"/>
  </cols>
  <sheetData>
    <row r="1" spans="1:14" ht="25.5">
      <c r="A1" s="192" t="s">
        <v>211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14" ht="16.5">
      <c r="A2" s="94" t="s">
        <v>210</v>
      </c>
      <c r="B2" s="18"/>
      <c r="C2" s="18"/>
      <c r="D2" s="18"/>
      <c r="E2" s="18"/>
      <c r="F2" s="18"/>
      <c r="G2" s="18"/>
      <c r="H2" s="18"/>
      <c r="I2" s="194" t="s">
        <v>25</v>
      </c>
      <c r="J2" s="194"/>
      <c r="K2" s="194"/>
      <c r="L2" s="194"/>
      <c r="M2" s="194"/>
    </row>
    <row r="3" spans="1:14" ht="16.5">
      <c r="A3" s="57" t="s">
        <v>26</v>
      </c>
      <c r="B3" s="195">
        <f>萬新葷菜單!A5</f>
        <v>44713</v>
      </c>
      <c r="C3" s="196"/>
      <c r="D3" s="196"/>
      <c r="E3" s="197">
        <f>B3</f>
        <v>44713</v>
      </c>
      <c r="F3" s="197"/>
      <c r="G3" s="198"/>
      <c r="H3" s="195">
        <f>萬新葷菜單!A6</f>
        <v>44714</v>
      </c>
      <c r="I3" s="196"/>
      <c r="J3" s="196"/>
      <c r="K3" s="197">
        <f>H3</f>
        <v>44714</v>
      </c>
      <c r="L3" s="197"/>
      <c r="M3" s="199"/>
    </row>
    <row r="4" spans="1:14" s="24" customFormat="1" ht="16.5">
      <c r="A4" s="58" t="s">
        <v>27</v>
      </c>
      <c r="B4" s="54" t="s">
        <v>33</v>
      </c>
      <c r="C4" s="21" t="s">
        <v>29</v>
      </c>
      <c r="D4" s="22" t="s">
        <v>30</v>
      </c>
      <c r="E4" s="64" t="s">
        <v>31</v>
      </c>
      <c r="F4" s="64" t="s">
        <v>34</v>
      </c>
      <c r="G4" s="160" t="s">
        <v>43</v>
      </c>
      <c r="H4" s="54" t="s">
        <v>33</v>
      </c>
      <c r="I4" s="21" t="s">
        <v>29</v>
      </c>
      <c r="J4" s="22" t="s">
        <v>30</v>
      </c>
      <c r="K4" s="64" t="s">
        <v>31</v>
      </c>
      <c r="L4" s="64" t="s">
        <v>34</v>
      </c>
      <c r="M4" s="163" t="s">
        <v>43</v>
      </c>
      <c r="N4" s="25"/>
    </row>
    <row r="5" spans="1:14" s="24" customFormat="1" ht="16.5" customHeight="1">
      <c r="A5" s="189" t="s">
        <v>39</v>
      </c>
      <c r="B5" s="185"/>
      <c r="C5" s="106"/>
      <c r="D5" s="110"/>
      <c r="E5" s="108"/>
      <c r="F5" s="109"/>
      <c r="G5" s="107"/>
      <c r="H5" s="185">
        <f>萬新葷菜單!C6</f>
        <v>0</v>
      </c>
      <c r="I5" s="106" t="s">
        <v>118</v>
      </c>
      <c r="J5" s="173">
        <v>93</v>
      </c>
      <c r="K5" s="178">
        <f t="shared" ref="K5:K6" si="0">J5*410/1000</f>
        <v>38.130000000000003</v>
      </c>
      <c r="L5" s="110" t="s">
        <v>196</v>
      </c>
      <c r="M5" s="130"/>
      <c r="N5" s="25"/>
    </row>
    <row r="6" spans="1:14" s="24" customFormat="1" ht="16.5">
      <c r="A6" s="190"/>
      <c r="B6" s="186"/>
      <c r="C6" s="106"/>
      <c r="D6" s="110"/>
      <c r="E6" s="108"/>
      <c r="F6" s="109"/>
      <c r="G6" s="107"/>
      <c r="H6" s="186"/>
      <c r="I6" s="106" t="s">
        <v>119</v>
      </c>
      <c r="J6" s="173">
        <v>17</v>
      </c>
      <c r="K6" s="178">
        <f t="shared" si="0"/>
        <v>6.97</v>
      </c>
      <c r="L6" s="110" t="s">
        <v>196</v>
      </c>
      <c r="M6" s="130"/>
      <c r="N6" s="25"/>
    </row>
    <row r="7" spans="1:14" s="24" customFormat="1" ht="16.5">
      <c r="A7" s="191"/>
      <c r="B7" s="187"/>
      <c r="C7" s="106"/>
      <c r="D7" s="171"/>
      <c r="E7" s="108"/>
      <c r="F7" s="109"/>
      <c r="G7" s="107"/>
      <c r="H7" s="188"/>
      <c r="I7" s="106"/>
      <c r="J7" s="130"/>
      <c r="K7" s="178"/>
      <c r="L7" s="100"/>
      <c r="M7" s="130"/>
      <c r="N7" s="25"/>
    </row>
    <row r="8" spans="1:14" s="28" customFormat="1" ht="16.5" customHeight="1">
      <c r="A8" s="189" t="s">
        <v>38</v>
      </c>
      <c r="B8" s="186" t="str">
        <f>萬新葷菜單!D5</f>
        <v>線上上課停餐</v>
      </c>
      <c r="C8" s="106" t="s">
        <v>105</v>
      </c>
      <c r="D8" s="171">
        <v>100</v>
      </c>
      <c r="E8" s="178">
        <f>D8*410/1000</f>
        <v>41</v>
      </c>
      <c r="F8" s="110" t="s">
        <v>196</v>
      </c>
      <c r="G8" s="111"/>
      <c r="H8" s="185" t="str">
        <f>萬新葷菜單!D6</f>
        <v>線上上課停餐</v>
      </c>
      <c r="I8" s="106" t="s">
        <v>120</v>
      </c>
      <c r="J8" s="171">
        <v>70</v>
      </c>
      <c r="K8" s="178">
        <f t="shared" ref="K8:K9" si="1">J8*410/1000</f>
        <v>28.7</v>
      </c>
      <c r="L8" s="110" t="s">
        <v>198</v>
      </c>
      <c r="M8" s="130"/>
      <c r="N8" s="27"/>
    </row>
    <row r="9" spans="1:14" s="28" customFormat="1" ht="15.75">
      <c r="A9" s="190"/>
      <c r="B9" s="186"/>
      <c r="C9" s="106" t="s">
        <v>106</v>
      </c>
      <c r="D9" s="171">
        <v>35</v>
      </c>
      <c r="E9" s="178">
        <f t="shared" ref="E9:E10" si="2">D9*410/1000</f>
        <v>14.35</v>
      </c>
      <c r="F9" s="110" t="s">
        <v>198</v>
      </c>
      <c r="G9" s="112"/>
      <c r="H9" s="186"/>
      <c r="I9" s="106" t="s">
        <v>121</v>
      </c>
      <c r="J9" s="171">
        <v>35</v>
      </c>
      <c r="K9" s="178">
        <f t="shared" si="1"/>
        <v>14.35</v>
      </c>
      <c r="L9" s="110" t="s">
        <v>196</v>
      </c>
      <c r="M9" s="130"/>
      <c r="N9" s="27"/>
    </row>
    <row r="10" spans="1:14" s="28" customFormat="1" ht="15.75">
      <c r="A10" s="190"/>
      <c r="B10" s="186"/>
      <c r="C10" s="106" t="s">
        <v>107</v>
      </c>
      <c r="D10" s="171">
        <v>2</v>
      </c>
      <c r="E10" s="178">
        <f t="shared" si="2"/>
        <v>0.82</v>
      </c>
      <c r="F10" s="110" t="s">
        <v>196</v>
      </c>
      <c r="G10" s="112"/>
      <c r="H10" s="186"/>
      <c r="I10" s="106"/>
      <c r="J10" s="130"/>
      <c r="K10" s="178"/>
      <c r="L10" s="100"/>
      <c r="M10" s="130"/>
      <c r="N10" s="27"/>
    </row>
    <row r="11" spans="1:14" s="28" customFormat="1" ht="16.5">
      <c r="A11" s="190"/>
      <c r="B11" s="186"/>
      <c r="C11" s="106" t="s">
        <v>108</v>
      </c>
      <c r="D11" s="72" t="s">
        <v>189</v>
      </c>
      <c r="E11" s="72" t="s">
        <v>189</v>
      </c>
      <c r="F11" s="110" t="s">
        <v>196</v>
      </c>
      <c r="G11" s="112"/>
      <c r="H11" s="186"/>
      <c r="I11" s="106"/>
      <c r="J11" s="130"/>
      <c r="K11" s="178"/>
      <c r="L11" s="100"/>
      <c r="M11" s="130"/>
      <c r="N11" s="30"/>
    </row>
    <row r="12" spans="1:14" s="28" customFormat="1" ht="15.75">
      <c r="A12" s="190"/>
      <c r="B12" s="186"/>
      <c r="C12" s="106" t="s">
        <v>109</v>
      </c>
      <c r="D12" s="171">
        <v>2</v>
      </c>
      <c r="E12" s="178">
        <f t="shared" ref="E12:E13" si="3">D12*410/1000</f>
        <v>0.82</v>
      </c>
      <c r="F12" s="110" t="s">
        <v>196</v>
      </c>
      <c r="G12" s="112"/>
      <c r="H12" s="186"/>
      <c r="I12" s="106"/>
      <c r="J12" s="130"/>
      <c r="K12" s="178"/>
      <c r="L12" s="100"/>
      <c r="M12" s="130"/>
      <c r="N12" s="27"/>
    </row>
    <row r="13" spans="1:14" s="28" customFormat="1" ht="15.75" customHeight="1">
      <c r="A13" s="190"/>
      <c r="B13" s="186"/>
      <c r="C13" s="106" t="s">
        <v>110</v>
      </c>
      <c r="D13" s="172">
        <v>13</v>
      </c>
      <c r="E13" s="178">
        <f t="shared" si="3"/>
        <v>5.33</v>
      </c>
      <c r="F13" s="110" t="s">
        <v>199</v>
      </c>
      <c r="G13" s="112"/>
      <c r="H13" s="186"/>
      <c r="I13" s="106"/>
      <c r="J13" s="130"/>
      <c r="K13" s="178"/>
      <c r="L13" s="100"/>
      <c r="M13" s="130"/>
      <c r="N13" s="27"/>
    </row>
    <row r="14" spans="1:14" s="28" customFormat="1" ht="15.75">
      <c r="A14" s="191"/>
      <c r="B14" s="188"/>
      <c r="C14" s="106"/>
      <c r="D14" s="172"/>
      <c r="E14" s="178"/>
      <c r="F14" s="110"/>
      <c r="G14" s="112"/>
      <c r="H14" s="188"/>
      <c r="I14" s="106"/>
      <c r="J14" s="130"/>
      <c r="K14" s="178"/>
      <c r="L14" s="100"/>
      <c r="M14" s="130"/>
      <c r="N14" s="27"/>
    </row>
    <row r="15" spans="1:14" s="28" customFormat="1" ht="15.75" customHeight="1">
      <c r="A15" s="200" t="s">
        <v>35</v>
      </c>
      <c r="B15" s="201">
        <f>萬新葷菜單!E5</f>
        <v>0</v>
      </c>
      <c r="C15" s="106" t="s">
        <v>111</v>
      </c>
      <c r="D15" s="172">
        <v>30</v>
      </c>
      <c r="E15" s="178">
        <f t="shared" ref="E15:E19" si="4">D15*410/1000</f>
        <v>12.3</v>
      </c>
      <c r="F15" s="110" t="s">
        <v>200</v>
      </c>
      <c r="G15" s="112"/>
      <c r="H15" s="201">
        <f>萬新葷菜單!E6</f>
        <v>0</v>
      </c>
      <c r="I15" s="106" t="s">
        <v>122</v>
      </c>
      <c r="J15" s="175">
        <v>40</v>
      </c>
      <c r="K15" s="178">
        <f t="shared" ref="K15:K18" si="5">J15*410/1000</f>
        <v>16.399999999999999</v>
      </c>
      <c r="L15" s="110" t="s">
        <v>199</v>
      </c>
      <c r="M15" s="130"/>
      <c r="N15" s="27"/>
    </row>
    <row r="16" spans="1:14" s="28" customFormat="1" ht="16.5" customHeight="1">
      <c r="A16" s="190"/>
      <c r="B16" s="202"/>
      <c r="C16" s="106" t="s">
        <v>190</v>
      </c>
      <c r="D16" s="172">
        <v>25</v>
      </c>
      <c r="E16" s="178">
        <f t="shared" si="4"/>
        <v>10.25</v>
      </c>
      <c r="F16" s="110" t="s">
        <v>196</v>
      </c>
      <c r="G16" s="112"/>
      <c r="H16" s="202"/>
      <c r="I16" s="106" t="s">
        <v>123</v>
      </c>
      <c r="J16" s="174">
        <v>10</v>
      </c>
      <c r="K16" s="178">
        <f t="shared" si="5"/>
        <v>4.0999999999999996</v>
      </c>
      <c r="L16" s="110" t="s">
        <v>198</v>
      </c>
      <c r="M16" s="130"/>
      <c r="N16" s="27"/>
    </row>
    <row r="17" spans="1:14" s="28" customFormat="1" ht="15.75">
      <c r="A17" s="190"/>
      <c r="B17" s="202"/>
      <c r="C17" s="106" t="s">
        <v>112</v>
      </c>
      <c r="D17" s="172">
        <v>17</v>
      </c>
      <c r="E17" s="178">
        <f t="shared" si="4"/>
        <v>6.97</v>
      </c>
      <c r="F17" s="110" t="s">
        <v>196</v>
      </c>
      <c r="G17" s="112"/>
      <c r="H17" s="202"/>
      <c r="I17" s="106" t="s">
        <v>110</v>
      </c>
      <c r="J17" s="130">
        <v>30</v>
      </c>
      <c r="K17" s="178">
        <f t="shared" si="5"/>
        <v>12.3</v>
      </c>
      <c r="L17" s="110" t="s">
        <v>199</v>
      </c>
      <c r="M17" s="130"/>
      <c r="N17" s="27"/>
    </row>
    <row r="18" spans="1:14" s="28" customFormat="1" ht="15.75">
      <c r="A18" s="190"/>
      <c r="B18" s="202"/>
      <c r="C18" s="106" t="s">
        <v>113</v>
      </c>
      <c r="D18" s="172">
        <v>7</v>
      </c>
      <c r="E18" s="178">
        <f t="shared" si="4"/>
        <v>2.87</v>
      </c>
      <c r="F18" s="110" t="s">
        <v>196</v>
      </c>
      <c r="G18" s="112"/>
      <c r="H18" s="202"/>
      <c r="I18" s="106" t="s">
        <v>124</v>
      </c>
      <c r="J18" s="130">
        <v>2</v>
      </c>
      <c r="K18" s="178">
        <f t="shared" si="5"/>
        <v>0.82</v>
      </c>
      <c r="L18" s="110" t="s">
        <v>196</v>
      </c>
      <c r="M18" s="130"/>
      <c r="N18" s="27"/>
    </row>
    <row r="19" spans="1:14" s="28" customFormat="1" ht="15.75">
      <c r="A19" s="190"/>
      <c r="B19" s="202"/>
      <c r="C19" s="106" t="s">
        <v>114</v>
      </c>
      <c r="D19" s="172">
        <v>30</v>
      </c>
      <c r="E19" s="178">
        <f t="shared" si="4"/>
        <v>12.3</v>
      </c>
      <c r="F19" s="110" t="s">
        <v>196</v>
      </c>
      <c r="G19" s="112"/>
      <c r="H19" s="202"/>
      <c r="I19" s="106"/>
      <c r="J19" s="130"/>
      <c r="K19" s="178"/>
      <c r="L19" s="100"/>
      <c r="M19" s="130"/>
      <c r="N19" s="27"/>
    </row>
    <row r="20" spans="1:14" s="28" customFormat="1" ht="15.75">
      <c r="A20" s="191"/>
      <c r="B20" s="203"/>
      <c r="C20" s="106"/>
      <c r="D20" s="172"/>
      <c r="E20" s="178"/>
      <c r="F20" s="110"/>
      <c r="G20" s="112"/>
      <c r="H20" s="203"/>
      <c r="I20" s="106"/>
      <c r="J20" s="130"/>
      <c r="K20" s="178"/>
      <c r="L20" s="100"/>
      <c r="M20" s="130"/>
    </row>
    <row r="21" spans="1:14" s="28" customFormat="1" ht="16.5" customHeight="1">
      <c r="A21" s="200" t="s">
        <v>36</v>
      </c>
      <c r="B21" s="201">
        <f>萬新葷菜單!F5</f>
        <v>0</v>
      </c>
      <c r="C21" s="106" t="s">
        <v>115</v>
      </c>
      <c r="D21" s="172">
        <v>100</v>
      </c>
      <c r="E21" s="178">
        <f>D21*410/1000</f>
        <v>41</v>
      </c>
      <c r="F21" s="110" t="s">
        <v>196</v>
      </c>
      <c r="G21" s="112"/>
      <c r="H21" s="201">
        <f>萬新葷菜單!F6</f>
        <v>0</v>
      </c>
      <c r="I21" s="106" t="s">
        <v>125</v>
      </c>
      <c r="J21" s="171">
        <v>100</v>
      </c>
      <c r="K21" s="178">
        <f>J21*410/1000</f>
        <v>41</v>
      </c>
      <c r="L21" s="106" t="s">
        <v>125</v>
      </c>
      <c r="M21" s="130"/>
    </row>
    <row r="22" spans="1:14" s="28" customFormat="1" ht="16.5" customHeight="1">
      <c r="A22" s="190"/>
      <c r="B22" s="202"/>
      <c r="C22" s="106"/>
      <c r="D22" s="172"/>
      <c r="E22" s="178"/>
      <c r="F22" s="110"/>
      <c r="G22" s="112"/>
      <c r="H22" s="202"/>
      <c r="I22" s="106"/>
      <c r="J22" s="130"/>
      <c r="K22" s="178"/>
      <c r="L22" s="100"/>
      <c r="M22" s="130"/>
    </row>
    <row r="23" spans="1:14" s="28" customFormat="1" ht="16.5" customHeight="1">
      <c r="A23" s="190"/>
      <c r="B23" s="202"/>
      <c r="C23" s="106"/>
      <c r="D23" s="172"/>
      <c r="E23" s="178"/>
      <c r="F23" s="110"/>
      <c r="G23" s="112"/>
      <c r="H23" s="202"/>
      <c r="I23" s="106"/>
      <c r="J23" s="130"/>
      <c r="K23" s="178"/>
      <c r="L23" s="100"/>
      <c r="M23" s="130"/>
    </row>
    <row r="24" spans="1:14" s="28" customFormat="1" ht="15.75">
      <c r="A24" s="191"/>
      <c r="B24" s="203"/>
      <c r="C24" s="106"/>
      <c r="D24" s="172"/>
      <c r="E24" s="178"/>
      <c r="F24" s="110"/>
      <c r="G24" s="112"/>
      <c r="H24" s="203"/>
      <c r="I24" s="106"/>
      <c r="J24" s="130"/>
      <c r="K24" s="178"/>
      <c r="L24" s="100"/>
      <c r="M24" s="130"/>
    </row>
    <row r="25" spans="1:14" s="28" customFormat="1" ht="15.75" customHeight="1">
      <c r="A25" s="200" t="s">
        <v>37</v>
      </c>
      <c r="B25" s="201">
        <f>萬新葷菜單!G5</f>
        <v>0</v>
      </c>
      <c r="C25" s="106" t="s">
        <v>116</v>
      </c>
      <c r="D25" s="172">
        <v>25</v>
      </c>
      <c r="E25" s="178">
        <f t="shared" ref="E25:E26" si="6">D25*410/1000</f>
        <v>10.25</v>
      </c>
      <c r="F25" s="110" t="s">
        <v>198</v>
      </c>
      <c r="G25" s="112"/>
      <c r="H25" s="201">
        <f>萬新葷菜單!G6</f>
        <v>0</v>
      </c>
      <c r="I25" s="106" t="s">
        <v>126</v>
      </c>
      <c r="J25" s="171">
        <v>32</v>
      </c>
      <c r="K25" s="178">
        <f>J25*410/1000</f>
        <v>13.12</v>
      </c>
      <c r="L25" s="110" t="s">
        <v>199</v>
      </c>
      <c r="M25" s="130"/>
    </row>
    <row r="26" spans="1:14" s="28" customFormat="1" ht="15.75">
      <c r="A26" s="190"/>
      <c r="B26" s="202"/>
      <c r="C26" s="106" t="s">
        <v>117</v>
      </c>
      <c r="D26" s="172">
        <v>20</v>
      </c>
      <c r="E26" s="178">
        <f t="shared" si="6"/>
        <v>8.1999999999999993</v>
      </c>
      <c r="F26" s="110" t="s">
        <v>196</v>
      </c>
      <c r="G26" s="112"/>
      <c r="H26" s="202"/>
      <c r="I26" s="106"/>
      <c r="J26" s="171"/>
      <c r="K26" s="178"/>
      <c r="L26" s="110"/>
      <c r="M26" s="130"/>
    </row>
    <row r="27" spans="1:14" s="28" customFormat="1" ht="15.75">
      <c r="A27" s="191"/>
      <c r="B27" s="203"/>
      <c r="C27" s="106"/>
      <c r="D27" s="172"/>
      <c r="E27" s="108"/>
      <c r="F27" s="108"/>
      <c r="G27" s="112"/>
      <c r="H27" s="203"/>
      <c r="I27" s="106"/>
      <c r="J27" s="130"/>
      <c r="K27" s="100"/>
      <c r="L27" s="100"/>
      <c r="M27" s="130"/>
    </row>
    <row r="28" spans="1:14" s="35" customFormat="1" ht="18" customHeight="1">
      <c r="A28" s="49" t="s">
        <v>23</v>
      </c>
      <c r="B28" s="113"/>
      <c r="C28" s="116"/>
      <c r="D28" s="114"/>
      <c r="E28" s="115"/>
      <c r="F28" s="116"/>
      <c r="G28" s="117"/>
      <c r="H28" s="113"/>
      <c r="I28" s="114"/>
      <c r="J28" s="114"/>
      <c r="K28" s="115"/>
      <c r="L28" s="116"/>
      <c r="M28" s="116"/>
    </row>
    <row r="29" spans="1:14" s="35" customFormat="1" ht="18" customHeight="1">
      <c r="A29" s="50" t="s">
        <v>22</v>
      </c>
      <c r="B29" s="113"/>
      <c r="C29" s="116"/>
      <c r="D29" s="114"/>
      <c r="E29" s="115"/>
      <c r="F29" s="116"/>
      <c r="G29" s="117"/>
      <c r="H29" s="113"/>
      <c r="I29" s="116"/>
      <c r="J29" s="114"/>
      <c r="K29" s="115"/>
      <c r="L29" s="116"/>
      <c r="M29" s="116"/>
    </row>
    <row r="30" spans="1:14" s="35" customFormat="1" ht="19.899999999999999" customHeight="1">
      <c r="A30" s="207" t="s">
        <v>21</v>
      </c>
      <c r="B30" s="204" t="s">
        <v>20</v>
      </c>
      <c r="C30" s="205"/>
      <c r="D30" s="205"/>
      <c r="E30" s="205"/>
      <c r="F30" s="206"/>
      <c r="G30" s="126"/>
      <c r="H30" s="204" t="s">
        <v>20</v>
      </c>
      <c r="I30" s="205"/>
      <c r="J30" s="205"/>
      <c r="K30" s="205"/>
      <c r="L30" s="206"/>
      <c r="M30" s="131">
        <v>5.5</v>
      </c>
    </row>
    <row r="31" spans="1:14" s="35" customFormat="1" ht="19.899999999999999" customHeight="1">
      <c r="A31" s="207"/>
      <c r="B31" s="204" t="s">
        <v>19</v>
      </c>
      <c r="C31" s="205"/>
      <c r="D31" s="205"/>
      <c r="E31" s="205"/>
      <c r="F31" s="206"/>
      <c r="G31" s="126">
        <v>3</v>
      </c>
      <c r="H31" s="204" t="s">
        <v>19</v>
      </c>
      <c r="I31" s="205"/>
      <c r="J31" s="205"/>
      <c r="K31" s="205"/>
      <c r="L31" s="206"/>
      <c r="M31" s="131">
        <v>3</v>
      </c>
    </row>
    <row r="32" spans="1:14" s="35" customFormat="1" ht="19.899999999999999" customHeight="1">
      <c r="A32" s="207"/>
      <c r="B32" s="204" t="s">
        <v>18</v>
      </c>
      <c r="C32" s="205"/>
      <c r="D32" s="205"/>
      <c r="E32" s="205"/>
      <c r="F32" s="206"/>
      <c r="G32" s="126">
        <v>1.7</v>
      </c>
      <c r="H32" s="204" t="s">
        <v>18</v>
      </c>
      <c r="I32" s="205"/>
      <c r="J32" s="205"/>
      <c r="K32" s="205"/>
      <c r="L32" s="206"/>
      <c r="M32" s="131">
        <v>2</v>
      </c>
    </row>
    <row r="33" spans="1:23" s="35" customFormat="1" ht="19.899999999999999" customHeight="1">
      <c r="A33" s="207"/>
      <c r="B33" s="204" t="s">
        <v>17</v>
      </c>
      <c r="C33" s="205"/>
      <c r="D33" s="205"/>
      <c r="E33" s="205"/>
      <c r="F33" s="206"/>
      <c r="G33" s="126">
        <v>0</v>
      </c>
      <c r="H33" s="204" t="s">
        <v>17</v>
      </c>
      <c r="I33" s="205"/>
      <c r="J33" s="205"/>
      <c r="K33" s="205"/>
      <c r="L33" s="206"/>
      <c r="M33" s="131">
        <v>0</v>
      </c>
    </row>
    <row r="34" spans="1:23" s="35" customFormat="1" ht="19.899999999999999" customHeight="1">
      <c r="A34" s="207"/>
      <c r="B34" s="204" t="s">
        <v>16</v>
      </c>
      <c r="C34" s="205"/>
      <c r="D34" s="205"/>
      <c r="E34" s="205"/>
      <c r="F34" s="206"/>
      <c r="G34" s="126">
        <v>0</v>
      </c>
      <c r="H34" s="204" t="s">
        <v>16</v>
      </c>
      <c r="I34" s="205"/>
      <c r="J34" s="205"/>
      <c r="K34" s="205"/>
      <c r="L34" s="206"/>
      <c r="M34" s="131">
        <v>0</v>
      </c>
    </row>
    <row r="35" spans="1:23" s="35" customFormat="1" ht="19.899999999999999" customHeight="1">
      <c r="A35" s="207"/>
      <c r="B35" s="204" t="s">
        <v>15</v>
      </c>
      <c r="C35" s="205"/>
      <c r="D35" s="205"/>
      <c r="E35" s="205"/>
      <c r="F35" s="206"/>
      <c r="G35" s="126">
        <v>2.5</v>
      </c>
      <c r="H35" s="204" t="s">
        <v>15</v>
      </c>
      <c r="I35" s="205"/>
      <c r="J35" s="205"/>
      <c r="K35" s="205"/>
      <c r="L35" s="206"/>
      <c r="M35" s="131">
        <v>3</v>
      </c>
    </row>
    <row r="36" spans="1:23" s="35" customFormat="1" ht="19.5" customHeight="1">
      <c r="A36" s="207"/>
      <c r="B36" s="204" t="s">
        <v>14</v>
      </c>
      <c r="C36" s="205"/>
      <c r="D36" s="205"/>
      <c r="E36" s="205"/>
      <c r="F36" s="206"/>
      <c r="G36" s="127">
        <f>G30*68+G31*45+G32*25+G34*60+G35*75</f>
        <v>365</v>
      </c>
      <c r="H36" s="204" t="s">
        <v>14</v>
      </c>
      <c r="I36" s="205"/>
      <c r="J36" s="205"/>
      <c r="K36" s="205"/>
      <c r="L36" s="206"/>
      <c r="M36" s="132">
        <f>M30*68+M31*45+M32*25+M34*60+M35*75</f>
        <v>784</v>
      </c>
    </row>
    <row r="37" spans="1:23" s="35" customFormat="1" ht="26.25" customHeight="1">
      <c r="A37" s="39" t="s">
        <v>13</v>
      </c>
      <c r="B37" s="56" t="s">
        <v>13</v>
      </c>
      <c r="C37" s="39"/>
      <c r="D37" s="40"/>
      <c r="E37" s="41"/>
      <c r="F37" s="42"/>
      <c r="G37" s="128"/>
      <c r="H37" s="56" t="s">
        <v>13</v>
      </c>
      <c r="I37" s="164"/>
      <c r="J37" s="40"/>
      <c r="K37" s="41"/>
      <c r="L37" s="42"/>
      <c r="M37" s="133"/>
      <c r="V37" s="44"/>
      <c r="W37" s="37"/>
    </row>
    <row r="38" spans="1:23" s="46" customFormat="1" ht="24.75" customHeight="1">
      <c r="A38" s="125" t="s">
        <v>12</v>
      </c>
      <c r="B38" s="47" t="s">
        <v>11</v>
      </c>
      <c r="F38" s="47"/>
      <c r="G38" s="47"/>
      <c r="H38" s="47" t="s">
        <v>10</v>
      </c>
      <c r="M38" s="47"/>
    </row>
  </sheetData>
  <mergeCells count="36">
    <mergeCell ref="H34:L34"/>
    <mergeCell ref="H35:L35"/>
    <mergeCell ref="A30:A36"/>
    <mergeCell ref="A25:A27"/>
    <mergeCell ref="B25:B27"/>
    <mergeCell ref="H25:H27"/>
    <mergeCell ref="B36:F36"/>
    <mergeCell ref="B30:F30"/>
    <mergeCell ref="B31:F31"/>
    <mergeCell ref="B32:F32"/>
    <mergeCell ref="B33:F33"/>
    <mergeCell ref="B34:F34"/>
    <mergeCell ref="B35:F35"/>
    <mergeCell ref="H36:L36"/>
    <mergeCell ref="H30:L30"/>
    <mergeCell ref="H31:L31"/>
    <mergeCell ref="A15:A20"/>
    <mergeCell ref="B15:B20"/>
    <mergeCell ref="H15:H20"/>
    <mergeCell ref="H32:L32"/>
    <mergeCell ref="H33:L33"/>
    <mergeCell ref="A21:A24"/>
    <mergeCell ref="B21:B24"/>
    <mergeCell ref="H21:H24"/>
    <mergeCell ref="B5:B7"/>
    <mergeCell ref="B8:B14"/>
    <mergeCell ref="H5:H7"/>
    <mergeCell ref="A5:A7"/>
    <mergeCell ref="A1:M1"/>
    <mergeCell ref="I2:M2"/>
    <mergeCell ref="B3:D3"/>
    <mergeCell ref="E3:G3"/>
    <mergeCell ref="H3:J3"/>
    <mergeCell ref="K3:M3"/>
    <mergeCell ref="A8:A14"/>
    <mergeCell ref="H8:H14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38"/>
  <sheetViews>
    <sheetView topLeftCell="A13" zoomScale="75" zoomScaleNormal="75" workbookViewId="0">
      <selection activeCell="Y35" sqref="Y35"/>
    </sheetView>
  </sheetViews>
  <sheetFormatPr defaultRowHeight="15"/>
  <cols>
    <col min="1" max="1" width="5.25" style="27" customWidth="1"/>
    <col min="2" max="2" width="4.375" style="27" customWidth="1"/>
    <col min="3" max="3" width="6.5" style="27" customWidth="1"/>
    <col min="4" max="4" width="5" style="27" customWidth="1"/>
    <col min="5" max="5" width="5.75" style="27" customWidth="1"/>
    <col min="6" max="6" width="6.25" style="27" customWidth="1"/>
    <col min="7" max="7" width="7.125" style="27" customWidth="1"/>
    <col min="8" max="8" width="5.5" style="27" customWidth="1"/>
    <col min="9" max="9" width="6.5" style="27" customWidth="1"/>
    <col min="10" max="10" width="7.5" style="27" customWidth="1"/>
    <col min="11" max="11" width="6.25" style="27" customWidth="1"/>
    <col min="12" max="12" width="5.625" style="27" customWidth="1"/>
    <col min="13" max="13" width="7.125" style="27" customWidth="1"/>
    <col min="14" max="14" width="5.25" style="27" customWidth="1"/>
    <col min="15" max="16" width="6.5" style="27" customWidth="1"/>
    <col min="17" max="18" width="6.625" style="27" customWidth="1"/>
    <col min="19" max="19" width="7.125" style="27" customWidth="1"/>
    <col min="20" max="20" width="5.375" style="27" customWidth="1"/>
    <col min="21" max="21" width="6.5" style="27" customWidth="1"/>
    <col min="22" max="22" width="6.375" style="27" customWidth="1"/>
    <col min="23" max="23" width="6" style="27" customWidth="1"/>
    <col min="24" max="24" width="5.75" style="27" customWidth="1"/>
    <col min="25" max="25" width="7.125" style="27" customWidth="1"/>
    <col min="26" max="26" width="5" style="27" customWidth="1"/>
    <col min="27" max="27" width="6.5" style="27" customWidth="1"/>
    <col min="28" max="28" width="7" style="27" customWidth="1"/>
    <col min="29" max="30" width="5.75" style="27" customWidth="1"/>
    <col min="31" max="31" width="7.125" style="27" customWidth="1"/>
    <col min="32" max="16384" width="9" style="17"/>
  </cols>
  <sheetData>
    <row r="1" spans="1:32" ht="25.5">
      <c r="A1" s="192" t="s">
        <v>212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93"/>
      <c r="AE1" s="93"/>
    </row>
    <row r="2" spans="1:32" ht="20.25">
      <c r="A2" s="94" t="s">
        <v>210</v>
      </c>
      <c r="B2" s="53"/>
      <c r="C2" s="53"/>
      <c r="D2" s="53"/>
      <c r="E2" s="53"/>
      <c r="F2" s="53"/>
      <c r="G2" s="53"/>
      <c r="H2" s="53"/>
      <c r="I2" s="18"/>
      <c r="J2" s="18"/>
      <c r="K2" s="18"/>
      <c r="L2" s="18"/>
      <c r="M2" s="18"/>
      <c r="N2" s="18"/>
      <c r="O2" s="18" t="s">
        <v>24</v>
      </c>
      <c r="P2" s="18"/>
      <c r="Q2" s="18"/>
      <c r="R2" s="18"/>
      <c r="S2" s="18"/>
      <c r="T2" s="18"/>
      <c r="U2" s="194" t="s">
        <v>25</v>
      </c>
      <c r="V2" s="194"/>
      <c r="W2" s="194"/>
      <c r="X2" s="194"/>
      <c r="Y2" s="194"/>
      <c r="Z2" s="194"/>
      <c r="AA2" s="194"/>
      <c r="AB2" s="194"/>
      <c r="AC2" s="194"/>
      <c r="AD2" s="194"/>
      <c r="AE2" s="19"/>
    </row>
    <row r="3" spans="1:32" ht="16.5">
      <c r="A3" s="57" t="s">
        <v>26</v>
      </c>
      <c r="B3" s="211">
        <f>萬新葷菜單!A7</f>
        <v>44718</v>
      </c>
      <c r="C3" s="196"/>
      <c r="D3" s="196"/>
      <c r="E3" s="212">
        <f>萬新葷菜單!B3</f>
        <v>44711</v>
      </c>
      <c r="F3" s="212"/>
      <c r="G3" s="213"/>
      <c r="H3" s="195">
        <f>萬新葷菜單!A8</f>
        <v>44719</v>
      </c>
      <c r="I3" s="196"/>
      <c r="J3" s="196"/>
      <c r="K3" s="197">
        <f>H3</f>
        <v>44719</v>
      </c>
      <c r="L3" s="197"/>
      <c r="M3" s="198"/>
      <c r="N3" s="195">
        <f>萬新葷菜單!A9</f>
        <v>44720</v>
      </c>
      <c r="O3" s="196"/>
      <c r="P3" s="196"/>
      <c r="Q3" s="197">
        <f>N3</f>
        <v>44720</v>
      </c>
      <c r="R3" s="197"/>
      <c r="S3" s="198"/>
      <c r="T3" s="196">
        <f>萬新葷菜單!A10</f>
        <v>44721</v>
      </c>
      <c r="U3" s="196"/>
      <c r="V3" s="196"/>
      <c r="W3" s="197">
        <f>T3</f>
        <v>44721</v>
      </c>
      <c r="X3" s="197"/>
      <c r="Y3" s="198"/>
      <c r="Z3" s="195">
        <f>萬新葷菜單!A11</f>
        <v>44722</v>
      </c>
      <c r="AA3" s="196"/>
      <c r="AB3" s="196"/>
      <c r="AC3" s="197">
        <f>Z3</f>
        <v>44722</v>
      </c>
      <c r="AD3" s="197"/>
      <c r="AE3" s="199"/>
    </row>
    <row r="4" spans="1:32" s="24" customFormat="1" ht="16.5">
      <c r="A4" s="58" t="s">
        <v>27</v>
      </c>
      <c r="B4" s="134" t="s">
        <v>28</v>
      </c>
      <c r="C4" s="21" t="s">
        <v>29</v>
      </c>
      <c r="D4" s="22" t="s">
        <v>30</v>
      </c>
      <c r="E4" s="21" t="s">
        <v>31</v>
      </c>
      <c r="F4" s="21" t="s">
        <v>32</v>
      </c>
      <c r="G4" s="59" t="s">
        <v>43</v>
      </c>
      <c r="H4" s="54" t="s">
        <v>33</v>
      </c>
      <c r="I4" s="21" t="s">
        <v>29</v>
      </c>
      <c r="J4" s="22" t="s">
        <v>30</v>
      </c>
      <c r="K4" s="64" t="s">
        <v>31</v>
      </c>
      <c r="L4" s="159" t="s">
        <v>32</v>
      </c>
      <c r="M4" s="59" t="s">
        <v>43</v>
      </c>
      <c r="N4" s="54" t="s">
        <v>33</v>
      </c>
      <c r="O4" s="21" t="s">
        <v>29</v>
      </c>
      <c r="P4" s="22" t="s">
        <v>30</v>
      </c>
      <c r="Q4" s="64" t="s">
        <v>31</v>
      </c>
      <c r="R4" s="64" t="s">
        <v>34</v>
      </c>
      <c r="S4" s="160" t="s">
        <v>43</v>
      </c>
      <c r="T4" s="51" t="s">
        <v>33</v>
      </c>
      <c r="U4" s="21" t="s">
        <v>29</v>
      </c>
      <c r="V4" s="22" t="s">
        <v>30</v>
      </c>
      <c r="W4" s="64" t="s">
        <v>31</v>
      </c>
      <c r="X4" s="64" t="s">
        <v>34</v>
      </c>
      <c r="Y4" s="59" t="s">
        <v>43</v>
      </c>
      <c r="Z4" s="54" t="s">
        <v>33</v>
      </c>
      <c r="AA4" s="21" t="s">
        <v>29</v>
      </c>
      <c r="AB4" s="22" t="s">
        <v>30</v>
      </c>
      <c r="AC4" s="64" t="s">
        <v>31</v>
      </c>
      <c r="AD4" s="64" t="s">
        <v>34</v>
      </c>
      <c r="AE4" s="161" t="s">
        <v>43</v>
      </c>
      <c r="AF4" s="25"/>
    </row>
    <row r="5" spans="1:32" s="24" customFormat="1" ht="16.5">
      <c r="A5" s="189" t="s">
        <v>39</v>
      </c>
      <c r="B5" s="229">
        <f>萬新葷菜單!C7</f>
        <v>0</v>
      </c>
      <c r="C5" s="79" t="s">
        <v>118</v>
      </c>
      <c r="D5" s="171">
        <v>110</v>
      </c>
      <c r="E5" s="178">
        <f>D5*410/1000</f>
        <v>45.1</v>
      </c>
      <c r="F5" s="110" t="s">
        <v>196</v>
      </c>
      <c r="G5" s="63"/>
      <c r="H5" s="208">
        <f>萬新葷菜單!C8</f>
        <v>0</v>
      </c>
      <c r="I5" s="70" t="s">
        <v>118</v>
      </c>
      <c r="J5" s="176">
        <v>110</v>
      </c>
      <c r="K5" s="178">
        <f>J5*410/1000</f>
        <v>45.1</v>
      </c>
      <c r="L5" s="110" t="s">
        <v>196</v>
      </c>
      <c r="M5" s="63"/>
      <c r="N5" s="208" t="str">
        <f>萬新葷菜單!D9</f>
        <v>線上上課停餐</v>
      </c>
      <c r="O5" s="70" t="s">
        <v>136</v>
      </c>
      <c r="P5" s="71">
        <v>160</v>
      </c>
      <c r="Q5" s="178">
        <f t="shared" ref="Q5:Q13" si="0">P5*410/1000</f>
        <v>65.599999999999994</v>
      </c>
      <c r="R5" s="110" t="s">
        <v>196</v>
      </c>
      <c r="S5" s="63"/>
      <c r="T5" s="217">
        <f>萬新葷菜單!C10</f>
        <v>0</v>
      </c>
      <c r="U5" s="70" t="s">
        <v>118</v>
      </c>
      <c r="V5" s="176">
        <v>93</v>
      </c>
      <c r="W5" s="178">
        <f>V5*410/1000</f>
        <v>38.130000000000003</v>
      </c>
      <c r="X5" s="110" t="s">
        <v>196</v>
      </c>
      <c r="Y5" s="62"/>
      <c r="Z5" s="208">
        <f>萬新葷菜單!C11</f>
        <v>0</v>
      </c>
      <c r="AA5" s="70" t="s">
        <v>118</v>
      </c>
      <c r="AB5" s="176">
        <v>110</v>
      </c>
      <c r="AC5" s="178">
        <f>AB5*410/1000</f>
        <v>45.1</v>
      </c>
      <c r="AD5" s="110" t="s">
        <v>196</v>
      </c>
      <c r="AE5" s="23"/>
      <c r="AF5" s="25"/>
    </row>
    <row r="6" spans="1:32" s="24" customFormat="1" ht="16.5">
      <c r="A6" s="190"/>
      <c r="B6" s="224"/>
      <c r="C6" s="79"/>
      <c r="D6" s="22"/>
      <c r="E6" s="21"/>
      <c r="F6" s="110"/>
      <c r="G6" s="63"/>
      <c r="H6" s="209"/>
      <c r="I6" s="70" t="s">
        <v>131</v>
      </c>
      <c r="J6" s="176" t="s">
        <v>189</v>
      </c>
      <c r="K6" s="176" t="s">
        <v>189</v>
      </c>
      <c r="L6" s="110" t="s">
        <v>196</v>
      </c>
      <c r="M6" s="63"/>
      <c r="N6" s="209"/>
      <c r="O6" s="70" t="s">
        <v>120</v>
      </c>
      <c r="P6" s="71">
        <v>25</v>
      </c>
      <c r="Q6" s="178">
        <f t="shared" si="0"/>
        <v>10.25</v>
      </c>
      <c r="R6" s="110" t="s">
        <v>197</v>
      </c>
      <c r="S6" s="63"/>
      <c r="T6" s="218"/>
      <c r="U6" s="70" t="s">
        <v>148</v>
      </c>
      <c r="V6" s="176">
        <v>17</v>
      </c>
      <c r="W6" s="178">
        <f>V6*410/1000</f>
        <v>6.97</v>
      </c>
      <c r="X6" s="110" t="s">
        <v>196</v>
      </c>
      <c r="Y6" s="62"/>
      <c r="Z6" s="209"/>
      <c r="AA6" s="70" t="s">
        <v>151</v>
      </c>
      <c r="AB6" s="176" t="s">
        <v>189</v>
      </c>
      <c r="AC6" s="176" t="s">
        <v>189</v>
      </c>
      <c r="AD6" s="110" t="s">
        <v>196</v>
      </c>
      <c r="AE6" s="23"/>
      <c r="AF6" s="25"/>
    </row>
    <row r="7" spans="1:32" s="24" customFormat="1" ht="16.5">
      <c r="A7" s="191"/>
      <c r="B7" s="225"/>
      <c r="C7" s="79"/>
      <c r="D7" s="22"/>
      <c r="E7" s="21"/>
      <c r="F7" s="110"/>
      <c r="G7" s="63"/>
      <c r="H7" s="210"/>
      <c r="I7" s="70"/>
      <c r="J7" s="71"/>
      <c r="K7" s="72"/>
      <c r="L7" s="73"/>
      <c r="M7" s="63"/>
      <c r="N7" s="209"/>
      <c r="O7" s="70" t="s">
        <v>137</v>
      </c>
      <c r="P7" s="71">
        <v>12</v>
      </c>
      <c r="Q7" s="178">
        <f t="shared" si="0"/>
        <v>4.92</v>
      </c>
      <c r="R7" s="110" t="s">
        <v>197</v>
      </c>
      <c r="S7" s="63"/>
      <c r="T7" s="219"/>
      <c r="U7" s="70"/>
      <c r="V7" s="71"/>
      <c r="W7" s="72"/>
      <c r="X7" s="72"/>
      <c r="Y7" s="62"/>
      <c r="Z7" s="210"/>
      <c r="AA7" s="70"/>
      <c r="AB7" s="71"/>
      <c r="AC7" s="72"/>
      <c r="AD7" s="72"/>
      <c r="AE7" s="23"/>
      <c r="AF7" s="25"/>
    </row>
    <row r="8" spans="1:32" s="28" customFormat="1" ht="16.5" customHeight="1">
      <c r="A8" s="189" t="s">
        <v>38</v>
      </c>
      <c r="B8" s="223" t="str">
        <f>萬新葷菜單!D7</f>
        <v>線上上課停餐</v>
      </c>
      <c r="C8" s="79" t="s">
        <v>116</v>
      </c>
      <c r="D8" s="121">
        <v>96</v>
      </c>
      <c r="E8" s="178">
        <f>D8*410/1000</f>
        <v>39.36</v>
      </c>
      <c r="F8" s="110" t="s">
        <v>197</v>
      </c>
      <c r="G8" s="95"/>
      <c r="H8" s="214" t="str">
        <f>萬新葷菜單!D8</f>
        <v>線上上課停餐</v>
      </c>
      <c r="I8" s="70" t="s">
        <v>120</v>
      </c>
      <c r="J8" s="121">
        <v>70</v>
      </c>
      <c r="K8" s="178">
        <f>J8*410/1000</f>
        <v>28.7</v>
      </c>
      <c r="L8" s="110" t="s">
        <v>197</v>
      </c>
      <c r="M8" s="81"/>
      <c r="N8" s="209"/>
      <c r="O8" s="70" t="s">
        <v>138</v>
      </c>
      <c r="P8" s="121">
        <v>7</v>
      </c>
      <c r="Q8" s="178">
        <f t="shared" si="0"/>
        <v>2.87</v>
      </c>
      <c r="R8" s="110" t="s">
        <v>196</v>
      </c>
      <c r="S8" s="75"/>
      <c r="T8" s="217" t="str">
        <f>萬新葷菜單!D10</f>
        <v>線上上課停餐</v>
      </c>
      <c r="U8" s="70" t="s">
        <v>191</v>
      </c>
      <c r="V8" s="121">
        <v>50</v>
      </c>
      <c r="W8" s="178">
        <f>V8*410/1000</f>
        <v>20.5</v>
      </c>
      <c r="X8" s="110" t="s">
        <v>199</v>
      </c>
      <c r="Y8" s="76"/>
      <c r="Z8" s="220" t="str">
        <f>萬新葷菜單!D11</f>
        <v>線上上課停餐</v>
      </c>
      <c r="AA8" s="70" t="s">
        <v>152</v>
      </c>
      <c r="AB8" s="121">
        <v>70</v>
      </c>
      <c r="AC8" s="178">
        <f>AB8*410/1000</f>
        <v>28.7</v>
      </c>
      <c r="AD8" s="110" t="s">
        <v>197</v>
      </c>
      <c r="AE8" s="60"/>
      <c r="AF8" s="27"/>
    </row>
    <row r="9" spans="1:32" s="28" customFormat="1" ht="16.5">
      <c r="A9" s="190"/>
      <c r="B9" s="224"/>
      <c r="C9" s="79" t="s">
        <v>128</v>
      </c>
      <c r="D9" s="72" t="s">
        <v>189</v>
      </c>
      <c r="E9" s="72" t="s">
        <v>189</v>
      </c>
      <c r="F9" s="110" t="s">
        <v>196</v>
      </c>
      <c r="G9" s="95"/>
      <c r="H9" s="215"/>
      <c r="I9" s="70" t="s">
        <v>121</v>
      </c>
      <c r="J9" s="121">
        <v>25</v>
      </c>
      <c r="K9" s="178">
        <f>J9*410/1000</f>
        <v>10.25</v>
      </c>
      <c r="L9" s="110" t="s">
        <v>196</v>
      </c>
      <c r="M9" s="77"/>
      <c r="N9" s="209"/>
      <c r="O9" s="167" t="s">
        <v>139</v>
      </c>
      <c r="P9" s="72">
        <v>6</v>
      </c>
      <c r="Q9" s="178">
        <f t="shared" si="0"/>
        <v>2.46</v>
      </c>
      <c r="R9" s="110" t="s">
        <v>199</v>
      </c>
      <c r="S9" s="75"/>
      <c r="T9" s="218"/>
      <c r="U9" s="70"/>
      <c r="V9" s="74"/>
      <c r="W9" s="74"/>
      <c r="X9" s="74"/>
      <c r="Y9" s="76"/>
      <c r="Z9" s="221"/>
      <c r="AA9" s="70" t="s">
        <v>121</v>
      </c>
      <c r="AB9" s="121">
        <v>38</v>
      </c>
      <c r="AC9" s="178">
        <f>AB9*410/1000</f>
        <v>15.58</v>
      </c>
      <c r="AD9" s="110" t="s">
        <v>196</v>
      </c>
      <c r="AE9" s="60"/>
      <c r="AF9" s="27"/>
    </row>
    <row r="10" spans="1:32" s="28" customFormat="1" ht="16.5">
      <c r="A10" s="190"/>
      <c r="B10" s="224"/>
      <c r="C10" s="79"/>
      <c r="D10" s="121"/>
      <c r="E10" s="104"/>
      <c r="F10" s="21"/>
      <c r="G10" s="95"/>
      <c r="H10" s="215"/>
      <c r="I10" s="70" t="s">
        <v>132</v>
      </c>
      <c r="J10" s="121">
        <v>10</v>
      </c>
      <c r="K10" s="178">
        <f>J10*410/1000</f>
        <v>4.0999999999999996</v>
      </c>
      <c r="L10" s="110" t="s">
        <v>199</v>
      </c>
      <c r="M10" s="77"/>
      <c r="N10" s="209"/>
      <c r="O10" s="168" t="s">
        <v>140</v>
      </c>
      <c r="P10" s="74">
        <v>5</v>
      </c>
      <c r="Q10" s="178">
        <f t="shared" si="0"/>
        <v>2.0499999999999998</v>
      </c>
      <c r="R10" s="110" t="s">
        <v>199</v>
      </c>
      <c r="S10" s="75"/>
      <c r="T10" s="218"/>
      <c r="U10" s="70"/>
      <c r="V10" s="74"/>
      <c r="W10" s="74"/>
      <c r="X10" s="74"/>
      <c r="Y10" s="76"/>
      <c r="Z10" s="221"/>
      <c r="AA10" s="70" t="s">
        <v>110</v>
      </c>
      <c r="AB10" s="121">
        <v>10</v>
      </c>
      <c r="AC10" s="178">
        <f>AB10*410/1000</f>
        <v>4.0999999999999996</v>
      </c>
      <c r="AD10" s="110" t="s">
        <v>199</v>
      </c>
      <c r="AE10" s="60"/>
      <c r="AF10" s="27"/>
    </row>
    <row r="11" spans="1:32" s="28" customFormat="1" ht="16.5">
      <c r="A11" s="190"/>
      <c r="B11" s="224"/>
      <c r="C11" s="79"/>
      <c r="D11" s="121"/>
      <c r="E11" s="21"/>
      <c r="F11" s="21"/>
      <c r="G11" s="95"/>
      <c r="H11" s="215"/>
      <c r="I11" s="70"/>
      <c r="J11" s="121"/>
      <c r="K11" s="104"/>
      <c r="L11" s="72"/>
      <c r="M11" s="77"/>
      <c r="N11" s="209"/>
      <c r="O11" s="169" t="s">
        <v>141</v>
      </c>
      <c r="P11" s="121">
        <v>38</v>
      </c>
      <c r="Q11" s="178">
        <f t="shared" si="0"/>
        <v>15.58</v>
      </c>
      <c r="R11" s="110" t="s">
        <v>199</v>
      </c>
      <c r="S11" s="77"/>
      <c r="T11" s="218"/>
      <c r="U11" s="70"/>
      <c r="V11" s="74"/>
      <c r="W11" s="74"/>
      <c r="X11" s="74"/>
      <c r="Y11" s="76"/>
      <c r="Z11" s="221"/>
      <c r="AA11" s="70"/>
      <c r="AB11" s="78"/>
      <c r="AC11" s="74"/>
      <c r="AD11" s="74"/>
      <c r="AE11" s="60"/>
      <c r="AF11" s="30"/>
    </row>
    <row r="12" spans="1:32" s="28" customFormat="1" ht="16.5">
      <c r="A12" s="190"/>
      <c r="B12" s="224"/>
      <c r="C12" s="79"/>
      <c r="D12" s="20"/>
      <c r="E12" s="20"/>
      <c r="F12" s="20"/>
      <c r="G12" s="96"/>
      <c r="H12" s="215"/>
      <c r="I12" s="70"/>
      <c r="J12" s="79"/>
      <c r="K12" s="72"/>
      <c r="L12" s="72"/>
      <c r="M12" s="77"/>
      <c r="N12" s="209"/>
      <c r="O12" s="169" t="s">
        <v>110</v>
      </c>
      <c r="P12" s="121">
        <v>7</v>
      </c>
      <c r="Q12" s="178">
        <f t="shared" si="0"/>
        <v>2.87</v>
      </c>
      <c r="R12" s="110" t="s">
        <v>199</v>
      </c>
      <c r="S12" s="77"/>
      <c r="T12" s="218"/>
      <c r="U12" s="70"/>
      <c r="V12" s="74"/>
      <c r="W12" s="74"/>
      <c r="X12" s="74"/>
      <c r="Y12" s="76"/>
      <c r="Z12" s="221"/>
      <c r="AA12" s="70"/>
      <c r="AB12" s="78"/>
      <c r="AC12" s="74"/>
      <c r="AD12" s="74"/>
      <c r="AE12" s="60"/>
      <c r="AF12" s="27"/>
    </row>
    <row r="13" spans="1:32" s="28" customFormat="1" ht="15.75" customHeight="1">
      <c r="A13" s="190"/>
      <c r="B13" s="224"/>
      <c r="C13" s="79"/>
      <c r="D13" s="20"/>
      <c r="E13" s="20"/>
      <c r="F13" s="20"/>
      <c r="G13" s="96"/>
      <c r="H13" s="215"/>
      <c r="I13" s="70"/>
      <c r="J13" s="79"/>
      <c r="K13" s="72"/>
      <c r="L13" s="72"/>
      <c r="M13" s="77"/>
      <c r="N13" s="209"/>
      <c r="O13" s="166" t="s">
        <v>122</v>
      </c>
      <c r="P13" s="72">
        <v>16</v>
      </c>
      <c r="Q13" s="178">
        <f t="shared" si="0"/>
        <v>6.56</v>
      </c>
      <c r="R13" s="110" t="s">
        <v>199</v>
      </c>
      <c r="S13" s="77"/>
      <c r="T13" s="218"/>
      <c r="U13" s="70"/>
      <c r="V13" s="74"/>
      <c r="W13" s="74"/>
      <c r="X13" s="74"/>
      <c r="Y13" s="76"/>
      <c r="Z13" s="221"/>
      <c r="AA13" s="70"/>
      <c r="AB13" s="78"/>
      <c r="AC13" s="74"/>
      <c r="AD13" s="74"/>
      <c r="AE13" s="60"/>
      <c r="AF13" s="27"/>
    </row>
    <row r="14" spans="1:32" s="28" customFormat="1" ht="16.5">
      <c r="A14" s="191"/>
      <c r="B14" s="225"/>
      <c r="C14" s="79"/>
      <c r="D14" s="20"/>
      <c r="E14" s="20"/>
      <c r="F14" s="20"/>
      <c r="G14" s="96"/>
      <c r="H14" s="216"/>
      <c r="I14" s="70"/>
      <c r="J14" s="79"/>
      <c r="K14" s="72"/>
      <c r="L14" s="72"/>
      <c r="M14" s="77"/>
      <c r="N14" s="210"/>
      <c r="O14" s="70"/>
      <c r="P14" s="72"/>
      <c r="Q14" s="72"/>
      <c r="R14" s="72"/>
      <c r="S14" s="77"/>
      <c r="T14" s="219"/>
      <c r="U14" s="70"/>
      <c r="V14" s="74"/>
      <c r="W14" s="74"/>
      <c r="X14" s="74"/>
      <c r="Y14" s="76"/>
      <c r="Z14" s="222"/>
      <c r="AA14" s="70"/>
      <c r="AB14" s="78"/>
      <c r="AC14" s="74"/>
      <c r="AD14" s="74"/>
      <c r="AE14" s="60"/>
      <c r="AF14" s="27"/>
    </row>
    <row r="15" spans="1:32" s="28" customFormat="1" ht="15.75" customHeight="1">
      <c r="A15" s="200" t="s">
        <v>35</v>
      </c>
      <c r="B15" s="223">
        <f>萬新葷菜單!E7</f>
        <v>0</v>
      </c>
      <c r="C15" s="79" t="s">
        <v>120</v>
      </c>
      <c r="D15" s="121">
        <v>30</v>
      </c>
      <c r="E15" s="178">
        <f>D15*410/1000</f>
        <v>12.3</v>
      </c>
      <c r="F15" s="110" t="s">
        <v>197</v>
      </c>
      <c r="G15" s="96"/>
      <c r="H15" s="214">
        <f>萬新葷菜單!E8</f>
        <v>0</v>
      </c>
      <c r="I15" s="70" t="s">
        <v>133</v>
      </c>
      <c r="J15" s="121">
        <v>96</v>
      </c>
      <c r="K15" s="178">
        <f>J15*410/1000</f>
        <v>39.36</v>
      </c>
      <c r="L15" s="110" t="s">
        <v>196</v>
      </c>
      <c r="M15" s="77"/>
      <c r="N15" s="208">
        <f>萬新葷菜單!E9</f>
        <v>0</v>
      </c>
      <c r="O15" s="70" t="s">
        <v>142</v>
      </c>
      <c r="P15" s="121">
        <v>45</v>
      </c>
      <c r="Q15" s="178">
        <f>P15*410/1000</f>
        <v>18.45</v>
      </c>
      <c r="R15" s="110" t="s">
        <v>197</v>
      </c>
      <c r="S15" s="77"/>
      <c r="T15" s="226">
        <f>萬新葷菜單!E10</f>
        <v>0</v>
      </c>
      <c r="U15" s="70" t="s">
        <v>122</v>
      </c>
      <c r="V15" s="121">
        <v>50</v>
      </c>
      <c r="W15" s="178">
        <f>V15*410/1000</f>
        <v>20.5</v>
      </c>
      <c r="X15" s="110" t="s">
        <v>199</v>
      </c>
      <c r="Y15" s="76"/>
      <c r="Z15" s="220">
        <f>萬新葷菜單!E11</f>
        <v>0</v>
      </c>
      <c r="AA15" s="70" t="s">
        <v>153</v>
      </c>
      <c r="AB15" s="121">
        <v>55</v>
      </c>
      <c r="AC15" s="178">
        <f>AB15*410/1000</f>
        <v>22.55</v>
      </c>
      <c r="AD15" s="110" t="s">
        <v>196</v>
      </c>
      <c r="AE15" s="60"/>
      <c r="AF15" s="27"/>
    </row>
    <row r="16" spans="1:32" s="28" customFormat="1" ht="16.5" customHeight="1">
      <c r="A16" s="190"/>
      <c r="B16" s="224"/>
      <c r="C16" s="79" t="s">
        <v>121</v>
      </c>
      <c r="D16" s="121">
        <v>56</v>
      </c>
      <c r="E16" s="178">
        <f>D16*410/1000</f>
        <v>22.96</v>
      </c>
      <c r="F16" s="110" t="s">
        <v>196</v>
      </c>
      <c r="G16" s="97"/>
      <c r="H16" s="215"/>
      <c r="I16" s="70" t="s">
        <v>123</v>
      </c>
      <c r="J16" s="79">
        <v>10</v>
      </c>
      <c r="K16" s="178">
        <f>J16*410/1000</f>
        <v>4.0999999999999996</v>
      </c>
      <c r="L16" s="110" t="s">
        <v>197</v>
      </c>
      <c r="M16" s="77"/>
      <c r="N16" s="209"/>
      <c r="O16" s="70" t="s">
        <v>143</v>
      </c>
      <c r="P16" s="121">
        <v>15</v>
      </c>
      <c r="Q16" s="178">
        <f>P16*410/1000</f>
        <v>6.15</v>
      </c>
      <c r="R16" s="110" t="s">
        <v>199</v>
      </c>
      <c r="S16" s="77"/>
      <c r="T16" s="227"/>
      <c r="U16" s="70" t="s">
        <v>149</v>
      </c>
      <c r="V16" s="121">
        <v>27</v>
      </c>
      <c r="W16" s="178">
        <f>V16*410/1000</f>
        <v>11.07</v>
      </c>
      <c r="X16" s="110" t="s">
        <v>196</v>
      </c>
      <c r="Y16" s="73"/>
      <c r="Z16" s="221"/>
      <c r="AA16" s="70"/>
      <c r="AB16" s="121"/>
      <c r="AC16" s="72"/>
      <c r="AD16" s="72"/>
      <c r="AE16" s="61"/>
      <c r="AF16" s="27"/>
    </row>
    <row r="17" spans="1:32" s="28" customFormat="1" ht="16.5">
      <c r="A17" s="190"/>
      <c r="B17" s="224"/>
      <c r="C17" s="79" t="s">
        <v>124</v>
      </c>
      <c r="D17" s="72" t="s">
        <v>189</v>
      </c>
      <c r="E17" s="72" t="s">
        <v>189</v>
      </c>
      <c r="F17" s="110" t="s">
        <v>196</v>
      </c>
      <c r="G17" s="98"/>
      <c r="H17" s="215"/>
      <c r="I17" s="70"/>
      <c r="J17" s="79"/>
      <c r="K17" s="72"/>
      <c r="L17" s="72"/>
      <c r="M17" s="77"/>
      <c r="N17" s="209"/>
      <c r="O17" s="70" t="s">
        <v>144</v>
      </c>
      <c r="P17" s="121">
        <v>15</v>
      </c>
      <c r="Q17" s="178">
        <f>P17*410/1000</f>
        <v>6.15</v>
      </c>
      <c r="R17" s="72" t="s">
        <v>200</v>
      </c>
      <c r="S17" s="77"/>
      <c r="T17" s="227"/>
      <c r="U17" s="70"/>
      <c r="V17" s="121"/>
      <c r="W17" s="72"/>
      <c r="X17" s="72"/>
      <c r="Y17" s="73"/>
      <c r="Z17" s="221"/>
      <c r="AA17" s="70"/>
      <c r="AB17" s="79"/>
      <c r="AC17" s="72"/>
      <c r="AD17" s="72"/>
      <c r="AE17" s="61"/>
      <c r="AF17" s="27"/>
    </row>
    <row r="18" spans="1:32" s="28" customFormat="1" ht="16.5">
      <c r="A18" s="190"/>
      <c r="B18" s="224"/>
      <c r="C18" s="79"/>
      <c r="D18" s="20"/>
      <c r="E18" s="20"/>
      <c r="F18" s="20"/>
      <c r="G18" s="96"/>
      <c r="H18" s="215"/>
      <c r="I18" s="70"/>
      <c r="J18" s="79"/>
      <c r="K18" s="72"/>
      <c r="L18" s="72"/>
      <c r="M18" s="77"/>
      <c r="N18" s="209"/>
      <c r="O18" s="70" t="s">
        <v>145</v>
      </c>
      <c r="P18" s="79">
        <v>20</v>
      </c>
      <c r="Q18" s="178">
        <f>P18*410/1000</f>
        <v>8.1999999999999993</v>
      </c>
      <c r="R18" s="110" t="s">
        <v>196</v>
      </c>
      <c r="S18" s="77"/>
      <c r="T18" s="227"/>
      <c r="U18" s="70"/>
      <c r="V18" s="121"/>
      <c r="W18" s="72"/>
      <c r="X18" s="72"/>
      <c r="Y18" s="73"/>
      <c r="Z18" s="221"/>
      <c r="AA18" s="70"/>
      <c r="AB18" s="79"/>
      <c r="AC18" s="72"/>
      <c r="AD18" s="72"/>
      <c r="AE18" s="61"/>
      <c r="AF18" s="27"/>
    </row>
    <row r="19" spans="1:32" s="28" customFormat="1" ht="16.5">
      <c r="A19" s="190"/>
      <c r="B19" s="224"/>
      <c r="C19" s="79"/>
      <c r="D19" s="20"/>
      <c r="E19" s="20"/>
      <c r="F19" s="20"/>
      <c r="G19" s="96"/>
      <c r="H19" s="215"/>
      <c r="I19" s="70"/>
      <c r="J19" s="79"/>
      <c r="K19" s="72"/>
      <c r="L19" s="72"/>
      <c r="M19" s="77"/>
      <c r="N19" s="209"/>
      <c r="O19" s="70"/>
      <c r="P19" s="79"/>
      <c r="Q19" s="72"/>
      <c r="R19" s="72"/>
      <c r="S19" s="77"/>
      <c r="T19" s="227"/>
      <c r="U19" s="70"/>
      <c r="V19" s="79"/>
      <c r="W19" s="72"/>
      <c r="X19" s="72"/>
      <c r="Y19" s="73"/>
      <c r="Z19" s="221"/>
      <c r="AA19" s="70"/>
      <c r="AB19" s="79"/>
      <c r="AC19" s="72"/>
      <c r="AD19" s="72"/>
      <c r="AE19" s="61"/>
      <c r="AF19" s="27"/>
    </row>
    <row r="20" spans="1:32" s="28" customFormat="1" ht="16.5">
      <c r="A20" s="191"/>
      <c r="B20" s="225"/>
      <c r="C20" s="79"/>
      <c r="D20" s="20"/>
      <c r="E20" s="20"/>
      <c r="F20" s="20"/>
      <c r="G20" s="96"/>
      <c r="H20" s="216"/>
      <c r="I20" s="70"/>
      <c r="J20" s="79"/>
      <c r="K20" s="72"/>
      <c r="L20" s="72"/>
      <c r="M20" s="77"/>
      <c r="N20" s="210"/>
      <c r="O20" s="70"/>
      <c r="P20" s="79"/>
      <c r="Q20" s="72"/>
      <c r="R20" s="72"/>
      <c r="S20" s="77"/>
      <c r="T20" s="228"/>
      <c r="U20" s="70"/>
      <c r="V20" s="79"/>
      <c r="W20" s="72"/>
      <c r="X20" s="72"/>
      <c r="Y20" s="73"/>
      <c r="Z20" s="222"/>
      <c r="AA20" s="70"/>
      <c r="AB20" s="79"/>
      <c r="AC20" s="72"/>
      <c r="AD20" s="72"/>
      <c r="AE20" s="61"/>
    </row>
    <row r="21" spans="1:32" s="28" customFormat="1" ht="16.5" customHeight="1">
      <c r="A21" s="200" t="s">
        <v>36</v>
      </c>
      <c r="B21" s="223">
        <f>萬新葷菜單!F7</f>
        <v>0</v>
      </c>
      <c r="C21" s="79" t="s">
        <v>129</v>
      </c>
      <c r="D21" s="121">
        <v>100</v>
      </c>
      <c r="E21" s="178">
        <f>D21*410/1000</f>
        <v>41</v>
      </c>
      <c r="F21" s="110" t="s">
        <v>199</v>
      </c>
      <c r="G21" s="96"/>
      <c r="H21" s="214">
        <f>萬新葷菜單!F8</f>
        <v>0</v>
      </c>
      <c r="I21" s="70" t="s">
        <v>134</v>
      </c>
      <c r="J21" s="121">
        <v>90</v>
      </c>
      <c r="K21" s="178">
        <f>J21*410/1000</f>
        <v>36.9</v>
      </c>
      <c r="L21" s="110" t="s">
        <v>199</v>
      </c>
      <c r="M21" s="77"/>
      <c r="N21" s="208">
        <f>萬新葷菜單!F9</f>
        <v>0</v>
      </c>
      <c r="O21" s="70" t="s">
        <v>146</v>
      </c>
      <c r="P21" s="121">
        <v>60</v>
      </c>
      <c r="Q21" s="178">
        <f>P21*410/1000</f>
        <v>24.6</v>
      </c>
      <c r="R21" s="110" t="s">
        <v>197</v>
      </c>
      <c r="S21" s="77"/>
      <c r="T21" s="208">
        <f>萬新葷菜單!F10</f>
        <v>0</v>
      </c>
      <c r="U21" s="70" t="s">
        <v>125</v>
      </c>
      <c r="V21" s="121">
        <v>100</v>
      </c>
      <c r="W21" s="178">
        <f>V21*410/1000</f>
        <v>41</v>
      </c>
      <c r="X21" s="70" t="s">
        <v>125</v>
      </c>
      <c r="Y21" s="73"/>
      <c r="Z21" s="220">
        <f>萬新葷菜單!F11</f>
        <v>0</v>
      </c>
      <c r="AA21" s="70" t="s">
        <v>154</v>
      </c>
      <c r="AB21" s="121">
        <v>100</v>
      </c>
      <c r="AC21" s="178">
        <f>AB21*410/1000</f>
        <v>41</v>
      </c>
      <c r="AD21" s="110" t="s">
        <v>199</v>
      </c>
      <c r="AE21" s="61"/>
    </row>
    <row r="22" spans="1:32" s="28" customFormat="1" ht="16.5" customHeight="1">
      <c r="A22" s="190"/>
      <c r="B22" s="224"/>
      <c r="C22" s="79"/>
      <c r="D22" s="121"/>
      <c r="E22" s="104"/>
      <c r="F22" s="21"/>
      <c r="G22" s="95"/>
      <c r="H22" s="215"/>
      <c r="I22" s="70" t="s">
        <v>110</v>
      </c>
      <c r="J22" s="79">
        <v>10</v>
      </c>
      <c r="K22" s="178">
        <f>J22*410/1000</f>
        <v>4.0999999999999996</v>
      </c>
      <c r="L22" s="110" t="s">
        <v>199</v>
      </c>
      <c r="M22" s="77"/>
      <c r="N22" s="209"/>
      <c r="O22" s="70" t="s">
        <v>147</v>
      </c>
      <c r="P22" s="121">
        <v>60</v>
      </c>
      <c r="Q22" s="178">
        <f>P22*410/1000</f>
        <v>24.6</v>
      </c>
      <c r="R22" s="110" t="s">
        <v>197</v>
      </c>
      <c r="S22" s="77"/>
      <c r="T22" s="209"/>
      <c r="U22" s="70"/>
      <c r="V22" s="79"/>
      <c r="W22" s="72"/>
      <c r="X22" s="72"/>
      <c r="Y22" s="73"/>
      <c r="Z22" s="221"/>
      <c r="AA22" s="70"/>
      <c r="AB22" s="79"/>
      <c r="AC22" s="72"/>
      <c r="AD22" s="72"/>
      <c r="AE22" s="61"/>
    </row>
    <row r="23" spans="1:32" s="28" customFormat="1" ht="16.5" customHeight="1">
      <c r="A23" s="190"/>
      <c r="B23" s="224"/>
      <c r="C23" s="79"/>
      <c r="D23" s="20"/>
      <c r="E23" s="21"/>
      <c r="F23" s="21"/>
      <c r="G23" s="95"/>
      <c r="H23" s="215"/>
      <c r="I23" s="70"/>
      <c r="J23" s="79"/>
      <c r="K23" s="72"/>
      <c r="L23" s="72"/>
      <c r="M23" s="77"/>
      <c r="N23" s="209"/>
      <c r="O23" s="70"/>
      <c r="P23" s="72"/>
      <c r="Q23" s="72"/>
      <c r="R23" s="72"/>
      <c r="S23" s="77"/>
      <c r="T23" s="232"/>
      <c r="U23" s="70"/>
      <c r="V23" s="72"/>
      <c r="W23" s="72"/>
      <c r="X23" s="72"/>
      <c r="Y23" s="73"/>
      <c r="Z23" s="221"/>
      <c r="AA23" s="70"/>
      <c r="AB23" s="79"/>
      <c r="AC23" s="72"/>
      <c r="AD23" s="72"/>
      <c r="AE23" s="61"/>
    </row>
    <row r="24" spans="1:32" s="28" customFormat="1" ht="16.5">
      <c r="A24" s="191"/>
      <c r="B24" s="225"/>
      <c r="C24" s="79"/>
      <c r="D24" s="20"/>
      <c r="E24" s="21"/>
      <c r="F24" s="21"/>
      <c r="G24" s="95"/>
      <c r="H24" s="216"/>
      <c r="I24" s="70"/>
      <c r="J24" s="79"/>
      <c r="K24" s="72"/>
      <c r="L24" s="72"/>
      <c r="M24" s="77"/>
      <c r="N24" s="232"/>
      <c r="O24" s="70"/>
      <c r="P24" s="121"/>
      <c r="Q24" s="72"/>
      <c r="R24" s="72"/>
      <c r="S24" s="77"/>
      <c r="T24" s="209">
        <f>萬新葷菜單!G10</f>
        <v>0</v>
      </c>
      <c r="U24" s="70" t="s">
        <v>150</v>
      </c>
      <c r="V24" s="121">
        <v>40</v>
      </c>
      <c r="W24" s="178">
        <f>V24*410/1000</f>
        <v>16.399999999999999</v>
      </c>
      <c r="X24" s="110" t="s">
        <v>199</v>
      </c>
      <c r="Y24" s="73"/>
      <c r="Z24" s="222"/>
      <c r="AA24" s="70"/>
      <c r="AB24" s="79"/>
      <c r="AC24" s="72"/>
      <c r="AD24" s="72"/>
      <c r="AE24" s="61"/>
    </row>
    <row r="25" spans="1:32" s="28" customFormat="1" ht="15.75" customHeight="1">
      <c r="A25" s="200" t="s">
        <v>37</v>
      </c>
      <c r="B25" s="223">
        <f>萬新葷菜單!G7</f>
        <v>0</v>
      </c>
      <c r="C25" s="79" t="s">
        <v>130</v>
      </c>
      <c r="D25" s="121">
        <v>40</v>
      </c>
      <c r="E25" s="178">
        <f>D25*410/1000</f>
        <v>16.399999999999999</v>
      </c>
      <c r="F25" s="110" t="s">
        <v>199</v>
      </c>
      <c r="G25" s="95"/>
      <c r="H25" s="214">
        <f>萬新葷菜單!G8</f>
        <v>0</v>
      </c>
      <c r="I25" s="70" t="s">
        <v>192</v>
      </c>
      <c r="J25" s="121">
        <v>20</v>
      </c>
      <c r="K25" s="178">
        <f>J25*410/1000</f>
        <v>8.1999999999999993</v>
      </c>
      <c r="L25" s="110" t="s">
        <v>197</v>
      </c>
      <c r="M25" s="77"/>
      <c r="N25" s="233"/>
      <c r="O25" s="70"/>
      <c r="P25" s="121"/>
      <c r="Q25" s="72"/>
      <c r="R25" s="72"/>
      <c r="S25" s="77"/>
      <c r="T25" s="209"/>
      <c r="U25" s="70"/>
      <c r="V25" s="121"/>
      <c r="W25" s="178"/>
      <c r="X25" s="110"/>
      <c r="Y25" s="73"/>
      <c r="Z25" s="220">
        <f>萬新葷菜單!G11</f>
        <v>0</v>
      </c>
      <c r="AA25" s="70" t="s">
        <v>143</v>
      </c>
      <c r="AB25" s="121">
        <v>14</v>
      </c>
      <c r="AC25" s="178">
        <f>AB25*410/1000</f>
        <v>5.74</v>
      </c>
      <c r="AD25" s="110" t="s">
        <v>199</v>
      </c>
      <c r="AE25" s="61"/>
    </row>
    <row r="26" spans="1:32" s="28" customFormat="1" ht="16.5">
      <c r="A26" s="190"/>
      <c r="B26" s="224"/>
      <c r="C26" s="79" t="s">
        <v>122</v>
      </c>
      <c r="D26" s="121">
        <v>6</v>
      </c>
      <c r="E26" s="178">
        <f>D26*410/1000</f>
        <v>2.46</v>
      </c>
      <c r="F26" s="110" t="s">
        <v>199</v>
      </c>
      <c r="G26" s="96"/>
      <c r="H26" s="215"/>
      <c r="I26" s="70" t="s">
        <v>135</v>
      </c>
      <c r="J26" s="121">
        <v>30</v>
      </c>
      <c r="K26" s="178">
        <f>J26*410/1000</f>
        <v>12.3</v>
      </c>
      <c r="L26" s="110" t="s">
        <v>199</v>
      </c>
      <c r="M26" s="77"/>
      <c r="N26" s="221"/>
      <c r="O26" s="80"/>
      <c r="P26" s="79"/>
      <c r="Q26" s="72"/>
      <c r="R26" s="72"/>
      <c r="S26" s="77"/>
      <c r="T26" s="209"/>
      <c r="U26" s="70"/>
      <c r="V26" s="121"/>
      <c r="W26" s="178"/>
      <c r="X26" s="72"/>
      <c r="Y26" s="73"/>
      <c r="Z26" s="221"/>
      <c r="AA26" s="70" t="s">
        <v>155</v>
      </c>
      <c r="AB26" s="79">
        <v>8</v>
      </c>
      <c r="AC26" s="178">
        <f>AB26*410/1000</f>
        <v>3.28</v>
      </c>
      <c r="AD26" s="110" t="s">
        <v>196</v>
      </c>
      <c r="AE26" s="61"/>
    </row>
    <row r="27" spans="1:32" s="28" customFormat="1" ht="16.5">
      <c r="A27" s="191"/>
      <c r="B27" s="230"/>
      <c r="C27" s="79"/>
      <c r="D27" s="20"/>
      <c r="E27" s="21"/>
      <c r="F27" s="21"/>
      <c r="G27" s="95"/>
      <c r="H27" s="231"/>
      <c r="I27" s="70"/>
      <c r="J27" s="79"/>
      <c r="K27" s="72"/>
      <c r="L27" s="72"/>
      <c r="M27" s="77"/>
      <c r="N27" s="234"/>
      <c r="O27" s="80"/>
      <c r="P27" s="79"/>
      <c r="Q27" s="72"/>
      <c r="R27" s="72"/>
      <c r="S27" s="77"/>
      <c r="T27" s="232"/>
      <c r="U27" s="70"/>
      <c r="V27" s="79"/>
      <c r="W27" s="72"/>
      <c r="X27" s="72"/>
      <c r="Y27" s="73"/>
      <c r="Z27" s="222"/>
      <c r="AA27" s="70" t="s">
        <v>156</v>
      </c>
      <c r="AB27" s="79">
        <v>6</v>
      </c>
      <c r="AC27" s="178">
        <f>AB27*410/1000</f>
        <v>2.46</v>
      </c>
      <c r="AD27" s="110" t="s">
        <v>196</v>
      </c>
      <c r="AE27" s="61"/>
    </row>
    <row r="28" spans="1:32" s="35" customFormat="1" ht="18" customHeight="1">
      <c r="A28" s="49" t="s">
        <v>23</v>
      </c>
      <c r="B28" s="49"/>
      <c r="C28" s="31"/>
      <c r="D28" s="31"/>
      <c r="E28" s="32"/>
      <c r="F28" s="33"/>
      <c r="G28" s="50"/>
      <c r="H28" s="113" t="s">
        <v>23</v>
      </c>
      <c r="I28" s="114" t="s">
        <v>23</v>
      </c>
      <c r="J28" s="114"/>
      <c r="K28" s="115"/>
      <c r="L28" s="116"/>
      <c r="M28" s="117"/>
      <c r="N28" s="113"/>
      <c r="O28" s="116"/>
      <c r="P28" s="114"/>
      <c r="Q28" s="115"/>
      <c r="R28" s="116"/>
      <c r="S28" s="117"/>
      <c r="T28" s="118"/>
      <c r="U28" s="114"/>
      <c r="V28" s="114"/>
      <c r="W28" s="115"/>
      <c r="X28" s="116"/>
      <c r="Y28" s="119"/>
      <c r="Z28" s="113"/>
      <c r="AA28" s="116"/>
      <c r="AB28" s="114"/>
      <c r="AC28" s="120"/>
      <c r="AD28" s="116"/>
      <c r="AE28" s="34"/>
    </row>
    <row r="29" spans="1:32" s="35" customFormat="1" ht="18" customHeight="1">
      <c r="A29" s="50" t="s">
        <v>22</v>
      </c>
      <c r="B29" s="50"/>
      <c r="C29" s="31"/>
      <c r="D29" s="31"/>
      <c r="E29" s="32"/>
      <c r="F29" s="33"/>
      <c r="G29" s="50"/>
      <c r="H29" s="113"/>
      <c r="I29" s="116"/>
      <c r="J29" s="114"/>
      <c r="K29" s="115"/>
      <c r="L29" s="116"/>
      <c r="M29" s="117"/>
      <c r="N29" s="113"/>
      <c r="O29" s="116"/>
      <c r="P29" s="114"/>
      <c r="Q29" s="115"/>
      <c r="R29" s="116"/>
      <c r="S29" s="117"/>
      <c r="T29" s="118"/>
      <c r="U29" s="116"/>
      <c r="V29" s="114"/>
      <c r="W29" s="115"/>
      <c r="X29" s="116"/>
      <c r="Y29" s="119"/>
      <c r="Z29" s="113"/>
      <c r="AA29" s="116"/>
      <c r="AB29" s="114"/>
      <c r="AC29" s="120"/>
      <c r="AD29" s="116"/>
      <c r="AE29" s="34"/>
    </row>
    <row r="30" spans="1:32" s="35" customFormat="1" ht="19.899999999999999" customHeight="1">
      <c r="A30" s="207" t="s">
        <v>21</v>
      </c>
      <c r="B30" s="235" t="s">
        <v>20</v>
      </c>
      <c r="C30" s="205"/>
      <c r="D30" s="205"/>
      <c r="E30" s="205"/>
      <c r="F30" s="206"/>
      <c r="G30" s="126">
        <v>5.5</v>
      </c>
      <c r="H30" s="204" t="s">
        <v>20</v>
      </c>
      <c r="I30" s="205"/>
      <c r="J30" s="205"/>
      <c r="K30" s="205"/>
      <c r="L30" s="206"/>
      <c r="M30" s="126">
        <v>5.5</v>
      </c>
      <c r="N30" s="204" t="s">
        <v>20</v>
      </c>
      <c r="O30" s="205"/>
      <c r="P30" s="205"/>
      <c r="Q30" s="205"/>
      <c r="R30" s="206"/>
      <c r="S30" s="126">
        <v>6.1</v>
      </c>
      <c r="T30" s="205" t="s">
        <v>20</v>
      </c>
      <c r="U30" s="205"/>
      <c r="V30" s="205"/>
      <c r="W30" s="205"/>
      <c r="X30" s="206"/>
      <c r="Y30" s="126">
        <v>5.5</v>
      </c>
      <c r="Z30" s="235" t="s">
        <v>20</v>
      </c>
      <c r="AA30" s="205"/>
      <c r="AB30" s="205"/>
      <c r="AC30" s="205"/>
      <c r="AD30" s="206"/>
      <c r="AE30" s="131">
        <v>6.5</v>
      </c>
    </row>
    <row r="31" spans="1:32" s="35" customFormat="1" ht="19.899999999999999" customHeight="1">
      <c r="A31" s="207"/>
      <c r="B31" s="235" t="s">
        <v>19</v>
      </c>
      <c r="C31" s="205"/>
      <c r="D31" s="205"/>
      <c r="E31" s="205"/>
      <c r="F31" s="206"/>
      <c r="G31" s="126">
        <v>3</v>
      </c>
      <c r="H31" s="204" t="s">
        <v>19</v>
      </c>
      <c r="I31" s="205"/>
      <c r="J31" s="205"/>
      <c r="K31" s="205"/>
      <c r="L31" s="206"/>
      <c r="M31" s="126">
        <v>3</v>
      </c>
      <c r="N31" s="204" t="s">
        <v>19</v>
      </c>
      <c r="O31" s="205"/>
      <c r="P31" s="205"/>
      <c r="Q31" s="205"/>
      <c r="R31" s="206"/>
      <c r="S31" s="126">
        <v>3</v>
      </c>
      <c r="T31" s="205" t="s">
        <v>19</v>
      </c>
      <c r="U31" s="205"/>
      <c r="V31" s="205"/>
      <c r="W31" s="205"/>
      <c r="X31" s="206"/>
      <c r="Y31" s="126">
        <v>3</v>
      </c>
      <c r="Z31" s="235" t="s">
        <v>19</v>
      </c>
      <c r="AA31" s="205"/>
      <c r="AB31" s="205"/>
      <c r="AC31" s="205"/>
      <c r="AD31" s="206"/>
      <c r="AE31" s="131">
        <v>3</v>
      </c>
    </row>
    <row r="32" spans="1:32" s="35" customFormat="1" ht="19.899999999999999" customHeight="1">
      <c r="A32" s="207"/>
      <c r="B32" s="235" t="s">
        <v>18</v>
      </c>
      <c r="C32" s="205"/>
      <c r="D32" s="205"/>
      <c r="E32" s="205"/>
      <c r="F32" s="206"/>
      <c r="G32" s="126">
        <v>2</v>
      </c>
      <c r="H32" s="204" t="s">
        <v>18</v>
      </c>
      <c r="I32" s="205"/>
      <c r="J32" s="205"/>
      <c r="K32" s="205"/>
      <c r="L32" s="206"/>
      <c r="M32" s="126">
        <v>1.7</v>
      </c>
      <c r="N32" s="204" t="s">
        <v>18</v>
      </c>
      <c r="O32" s="205"/>
      <c r="P32" s="205"/>
      <c r="Q32" s="205"/>
      <c r="R32" s="206"/>
      <c r="S32" s="126">
        <v>1.8</v>
      </c>
      <c r="T32" s="205" t="s">
        <v>18</v>
      </c>
      <c r="U32" s="205"/>
      <c r="V32" s="205"/>
      <c r="W32" s="205"/>
      <c r="X32" s="206"/>
      <c r="Y32" s="126">
        <v>1.7</v>
      </c>
      <c r="Z32" s="235" t="s">
        <v>18</v>
      </c>
      <c r="AA32" s="205"/>
      <c r="AB32" s="205"/>
      <c r="AC32" s="205"/>
      <c r="AD32" s="206"/>
      <c r="AE32" s="131">
        <v>1.5</v>
      </c>
    </row>
    <row r="33" spans="1:41" s="35" customFormat="1" ht="19.899999999999999" customHeight="1">
      <c r="A33" s="207"/>
      <c r="B33" s="235" t="s">
        <v>17</v>
      </c>
      <c r="C33" s="205"/>
      <c r="D33" s="205"/>
      <c r="E33" s="205"/>
      <c r="F33" s="206"/>
      <c r="G33" s="126">
        <v>0</v>
      </c>
      <c r="H33" s="204" t="s">
        <v>17</v>
      </c>
      <c r="I33" s="205"/>
      <c r="J33" s="205"/>
      <c r="K33" s="205"/>
      <c r="L33" s="206"/>
      <c r="M33" s="126">
        <v>0</v>
      </c>
      <c r="N33" s="204" t="s">
        <v>17</v>
      </c>
      <c r="O33" s="205"/>
      <c r="P33" s="205"/>
      <c r="Q33" s="205"/>
      <c r="R33" s="206"/>
      <c r="S33" s="126">
        <v>0</v>
      </c>
      <c r="T33" s="205" t="s">
        <v>17</v>
      </c>
      <c r="U33" s="205"/>
      <c r="V33" s="205"/>
      <c r="W33" s="205"/>
      <c r="X33" s="206"/>
      <c r="Y33" s="126">
        <v>0</v>
      </c>
      <c r="Z33" s="235" t="s">
        <v>17</v>
      </c>
      <c r="AA33" s="205"/>
      <c r="AB33" s="205"/>
      <c r="AC33" s="205"/>
      <c r="AD33" s="206"/>
      <c r="AE33" s="131">
        <v>0</v>
      </c>
    </row>
    <row r="34" spans="1:41" s="35" customFormat="1" ht="19.899999999999999" customHeight="1">
      <c r="A34" s="207"/>
      <c r="B34" s="235" t="s">
        <v>16</v>
      </c>
      <c r="C34" s="205"/>
      <c r="D34" s="205"/>
      <c r="E34" s="205"/>
      <c r="F34" s="206"/>
      <c r="G34" s="126">
        <v>0</v>
      </c>
      <c r="H34" s="204" t="s">
        <v>16</v>
      </c>
      <c r="I34" s="205"/>
      <c r="J34" s="205"/>
      <c r="K34" s="205"/>
      <c r="L34" s="206"/>
      <c r="M34" s="126">
        <v>1</v>
      </c>
      <c r="N34" s="204" t="s">
        <v>16</v>
      </c>
      <c r="O34" s="205"/>
      <c r="P34" s="205"/>
      <c r="Q34" s="205"/>
      <c r="R34" s="206"/>
      <c r="S34" s="126">
        <v>0</v>
      </c>
      <c r="T34" s="205" t="s">
        <v>16</v>
      </c>
      <c r="U34" s="205"/>
      <c r="V34" s="205"/>
      <c r="W34" s="205"/>
      <c r="X34" s="206"/>
      <c r="Y34" s="126">
        <v>0</v>
      </c>
      <c r="Z34" s="235" t="s">
        <v>16</v>
      </c>
      <c r="AA34" s="205"/>
      <c r="AB34" s="205"/>
      <c r="AC34" s="205"/>
      <c r="AD34" s="206"/>
      <c r="AE34" s="131">
        <v>0</v>
      </c>
    </row>
    <row r="35" spans="1:41" s="35" customFormat="1" ht="19.899999999999999" customHeight="1">
      <c r="A35" s="207"/>
      <c r="B35" s="235" t="s">
        <v>15</v>
      </c>
      <c r="C35" s="205"/>
      <c r="D35" s="205"/>
      <c r="E35" s="205"/>
      <c r="F35" s="206"/>
      <c r="G35" s="126">
        <v>3</v>
      </c>
      <c r="H35" s="204" t="s">
        <v>15</v>
      </c>
      <c r="I35" s="205"/>
      <c r="J35" s="205"/>
      <c r="K35" s="205"/>
      <c r="L35" s="206"/>
      <c r="M35" s="126">
        <v>3.6</v>
      </c>
      <c r="N35" s="204" t="s">
        <v>15</v>
      </c>
      <c r="O35" s="205"/>
      <c r="P35" s="205"/>
      <c r="Q35" s="205"/>
      <c r="R35" s="206"/>
      <c r="S35" s="126">
        <v>2.5</v>
      </c>
      <c r="T35" s="205" t="s">
        <v>15</v>
      </c>
      <c r="U35" s="205"/>
      <c r="V35" s="205"/>
      <c r="W35" s="205"/>
      <c r="X35" s="206"/>
      <c r="Y35" s="126">
        <v>2.2999999999999998</v>
      </c>
      <c r="Z35" s="235" t="s">
        <v>15</v>
      </c>
      <c r="AA35" s="205"/>
      <c r="AB35" s="205"/>
      <c r="AC35" s="205"/>
      <c r="AD35" s="206"/>
      <c r="AE35" s="131">
        <v>3.6</v>
      </c>
    </row>
    <row r="36" spans="1:41" s="35" customFormat="1" ht="19.5" customHeight="1">
      <c r="A36" s="207"/>
      <c r="B36" s="235" t="s">
        <v>14</v>
      </c>
      <c r="C36" s="205"/>
      <c r="D36" s="205"/>
      <c r="E36" s="205"/>
      <c r="F36" s="206"/>
      <c r="G36" s="127">
        <f>G30*68+G31*45+G32*25+G34*60+G35*75</f>
        <v>784</v>
      </c>
      <c r="H36" s="204" t="s">
        <v>14</v>
      </c>
      <c r="I36" s="205"/>
      <c r="J36" s="205"/>
      <c r="K36" s="205"/>
      <c r="L36" s="206"/>
      <c r="M36" s="127">
        <f>M30*68+M31*45+M32*25+M34*60+M35*75</f>
        <v>881.5</v>
      </c>
      <c r="N36" s="204" t="s">
        <v>14</v>
      </c>
      <c r="O36" s="205"/>
      <c r="P36" s="205"/>
      <c r="Q36" s="205"/>
      <c r="R36" s="206"/>
      <c r="S36" s="127">
        <f>S30*68+S31*45+S32*25+S34*60+S35*75</f>
        <v>782.3</v>
      </c>
      <c r="T36" s="205" t="s">
        <v>14</v>
      </c>
      <c r="U36" s="205"/>
      <c r="V36" s="205"/>
      <c r="W36" s="205"/>
      <c r="X36" s="206"/>
      <c r="Y36" s="127">
        <f>Y30*68+Y31*45+Y32*25+Y34*60+Y35*75</f>
        <v>724</v>
      </c>
      <c r="Z36" s="235" t="s">
        <v>14</v>
      </c>
      <c r="AA36" s="205"/>
      <c r="AB36" s="205"/>
      <c r="AC36" s="205"/>
      <c r="AD36" s="206"/>
      <c r="AE36" s="132">
        <f>AE30*68+AE31*45+AE32*25+AE34*60+AE35*75</f>
        <v>884.5</v>
      </c>
    </row>
    <row r="37" spans="1:41" s="35" customFormat="1" ht="26.25" customHeight="1">
      <c r="A37" s="39" t="s">
        <v>13</v>
      </c>
      <c r="B37" s="56"/>
      <c r="C37" s="40"/>
      <c r="D37" s="41"/>
      <c r="E37" s="42"/>
      <c r="F37" s="43"/>
      <c r="G37" s="55"/>
      <c r="H37" s="56" t="s">
        <v>13</v>
      </c>
      <c r="I37" s="39"/>
      <c r="J37" s="40"/>
      <c r="K37" s="41"/>
      <c r="L37" s="42"/>
      <c r="M37" s="55"/>
      <c r="N37" s="56" t="s">
        <v>13</v>
      </c>
      <c r="O37" s="39"/>
      <c r="P37" s="40"/>
      <c r="Q37" s="41"/>
      <c r="R37" s="42"/>
      <c r="S37" s="55"/>
      <c r="T37" s="52" t="s">
        <v>13</v>
      </c>
      <c r="U37" s="39"/>
      <c r="V37" s="40"/>
      <c r="W37" s="41"/>
      <c r="X37" s="42"/>
      <c r="Y37" s="43"/>
      <c r="Z37" s="56" t="s">
        <v>13</v>
      </c>
      <c r="AA37" s="39"/>
      <c r="AB37" s="40"/>
      <c r="AC37" s="41"/>
      <c r="AD37" s="42"/>
      <c r="AE37" s="38"/>
      <c r="AN37" s="44"/>
      <c r="AO37" s="37"/>
    </row>
    <row r="38" spans="1:41" s="46" customFormat="1" ht="24.75" customHeight="1">
      <c r="A38" s="45" t="s">
        <v>12</v>
      </c>
      <c r="B38" s="44"/>
      <c r="F38" s="36"/>
      <c r="G38" s="36"/>
      <c r="H38" s="47"/>
      <c r="L38" s="47" t="s">
        <v>11</v>
      </c>
      <c r="M38" s="47"/>
      <c r="N38" s="47"/>
      <c r="R38" s="47"/>
      <c r="S38" s="47"/>
      <c r="T38" s="47" t="s">
        <v>10</v>
      </c>
      <c r="Z38" s="48" t="s">
        <v>9</v>
      </c>
      <c r="AD38" s="47"/>
      <c r="AE38" s="47"/>
    </row>
  </sheetData>
  <mergeCells count="77">
    <mergeCell ref="Z36:AD36"/>
    <mergeCell ref="B35:F35"/>
    <mergeCell ref="H35:L35"/>
    <mergeCell ref="N35:R35"/>
    <mergeCell ref="T35:X35"/>
    <mergeCell ref="Z35:AD35"/>
    <mergeCell ref="Z32:AD32"/>
    <mergeCell ref="B34:F34"/>
    <mergeCell ref="H34:L34"/>
    <mergeCell ref="N34:R34"/>
    <mergeCell ref="T34:X34"/>
    <mergeCell ref="Z34:AD34"/>
    <mergeCell ref="B33:F33"/>
    <mergeCell ref="H33:L33"/>
    <mergeCell ref="N33:R33"/>
    <mergeCell ref="T33:X33"/>
    <mergeCell ref="Z33:AD33"/>
    <mergeCell ref="A30:A36"/>
    <mergeCell ref="B30:F30"/>
    <mergeCell ref="H30:L30"/>
    <mergeCell ref="N30:R30"/>
    <mergeCell ref="T30:X30"/>
    <mergeCell ref="B32:F32"/>
    <mergeCell ref="H32:L32"/>
    <mergeCell ref="N32:R32"/>
    <mergeCell ref="T32:X32"/>
    <mergeCell ref="B36:F36"/>
    <mergeCell ref="H36:L36"/>
    <mergeCell ref="N36:R36"/>
    <mergeCell ref="T36:X36"/>
    <mergeCell ref="Z30:AD30"/>
    <mergeCell ref="B31:F31"/>
    <mergeCell ref="H31:L31"/>
    <mergeCell ref="N31:R31"/>
    <mergeCell ref="T31:X31"/>
    <mergeCell ref="Z31:AD31"/>
    <mergeCell ref="Z25:Z27"/>
    <mergeCell ref="A21:A24"/>
    <mergeCell ref="B21:B24"/>
    <mergeCell ref="H21:H24"/>
    <mergeCell ref="Z21:Z24"/>
    <mergeCell ref="A25:A27"/>
    <mergeCell ref="B25:B27"/>
    <mergeCell ref="H25:H27"/>
    <mergeCell ref="N21:N24"/>
    <mergeCell ref="N25:N27"/>
    <mergeCell ref="T24:T27"/>
    <mergeCell ref="T21:T23"/>
    <mergeCell ref="H8:H14"/>
    <mergeCell ref="T8:T14"/>
    <mergeCell ref="Z8:Z14"/>
    <mergeCell ref="A15:A20"/>
    <mergeCell ref="B15:B20"/>
    <mergeCell ref="H15:H20"/>
    <mergeCell ref="T15:T20"/>
    <mergeCell ref="Z15:Z20"/>
    <mergeCell ref="A8:A14"/>
    <mergeCell ref="B8:B14"/>
    <mergeCell ref="N15:N20"/>
    <mergeCell ref="N5:N14"/>
    <mergeCell ref="A5:A7"/>
    <mergeCell ref="B5:B7"/>
    <mergeCell ref="H5:H7"/>
    <mergeCell ref="T5:T7"/>
    <mergeCell ref="Z5:Z7"/>
    <mergeCell ref="A1:AC1"/>
    <mergeCell ref="U2:AD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38"/>
  <sheetViews>
    <sheetView zoomScale="75" zoomScaleNormal="75" workbookViewId="0">
      <selection activeCell="K6" sqref="K6"/>
    </sheetView>
  </sheetViews>
  <sheetFormatPr defaultRowHeight="15"/>
  <cols>
    <col min="1" max="1" width="5.25" style="27" customWidth="1"/>
    <col min="2" max="2" width="4.375" style="27" customWidth="1"/>
    <col min="3" max="3" width="6.5" style="27" customWidth="1"/>
    <col min="4" max="4" width="5" style="27" customWidth="1"/>
    <col min="5" max="5" width="5.75" style="27" customWidth="1"/>
    <col min="6" max="6" width="6.25" style="27" customWidth="1"/>
    <col min="7" max="7" width="7.125" style="27" customWidth="1"/>
    <col min="8" max="8" width="5.5" style="27" customWidth="1"/>
    <col min="9" max="9" width="6.5" style="27" customWidth="1"/>
    <col min="10" max="10" width="7.5" style="27" customWidth="1"/>
    <col min="11" max="11" width="6.25" style="27" customWidth="1"/>
    <col min="12" max="12" width="5.625" style="27" customWidth="1"/>
    <col min="13" max="13" width="7.125" style="27" customWidth="1"/>
    <col min="14" max="14" width="5.25" style="27" customWidth="1"/>
    <col min="15" max="16" width="6.5" style="27" customWidth="1"/>
    <col min="17" max="18" width="6.625" style="27" customWidth="1"/>
    <col min="19" max="19" width="7.125" style="27" customWidth="1"/>
    <col min="20" max="20" width="5.375" style="27" customWidth="1"/>
    <col min="21" max="21" width="6.5" style="27" customWidth="1"/>
    <col min="22" max="22" width="6.375" style="27" customWidth="1"/>
    <col min="23" max="23" width="6" style="27" customWidth="1"/>
    <col min="24" max="24" width="5.75" style="27" customWidth="1"/>
    <col min="25" max="25" width="7.125" style="27" customWidth="1"/>
    <col min="26" max="26" width="5" style="27" customWidth="1"/>
    <col min="27" max="27" width="6.5" style="27" customWidth="1"/>
    <col min="28" max="28" width="7" style="27" customWidth="1"/>
    <col min="29" max="30" width="5.75" style="27" customWidth="1"/>
    <col min="31" max="31" width="7.125" style="27" customWidth="1"/>
    <col min="32" max="16384" width="9" style="17"/>
  </cols>
  <sheetData>
    <row r="1" spans="1:32" ht="25.5">
      <c r="A1" s="192" t="s">
        <v>213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93"/>
      <c r="AE1" s="93"/>
    </row>
    <row r="2" spans="1:32" ht="20.25">
      <c r="A2" s="94" t="s">
        <v>210</v>
      </c>
      <c r="B2" s="53"/>
      <c r="C2" s="53"/>
      <c r="D2" s="53"/>
      <c r="E2" s="53"/>
      <c r="F2" s="53"/>
      <c r="G2" s="53"/>
      <c r="H2" s="53"/>
      <c r="I2" s="18"/>
      <c r="J2" s="18"/>
      <c r="K2" s="18"/>
      <c r="L2" s="18"/>
      <c r="M2" s="18"/>
      <c r="N2" s="18"/>
      <c r="O2" s="18" t="s">
        <v>24</v>
      </c>
      <c r="P2" s="18"/>
      <c r="Q2" s="18"/>
      <c r="R2" s="18"/>
      <c r="S2" s="18"/>
      <c r="T2" s="18"/>
      <c r="U2" s="194" t="s">
        <v>25</v>
      </c>
      <c r="V2" s="194"/>
      <c r="W2" s="194"/>
      <c r="X2" s="194"/>
      <c r="Y2" s="194"/>
      <c r="Z2" s="194"/>
      <c r="AA2" s="194"/>
      <c r="AB2" s="194"/>
      <c r="AC2" s="194"/>
      <c r="AD2" s="194"/>
      <c r="AE2" s="19"/>
    </row>
    <row r="3" spans="1:32" ht="16.5">
      <c r="A3" s="57" t="s">
        <v>26</v>
      </c>
      <c r="B3" s="211">
        <f>萬新葷菜單!A12</f>
        <v>44725</v>
      </c>
      <c r="C3" s="196"/>
      <c r="D3" s="196"/>
      <c r="E3" s="212">
        <f>萬新葷菜單!B3</f>
        <v>44711</v>
      </c>
      <c r="F3" s="212"/>
      <c r="G3" s="213"/>
      <c r="H3" s="195">
        <f>萬新葷菜單!A13</f>
        <v>44726</v>
      </c>
      <c r="I3" s="196"/>
      <c r="J3" s="196"/>
      <c r="K3" s="197">
        <f>H3</f>
        <v>44726</v>
      </c>
      <c r="L3" s="197"/>
      <c r="M3" s="198"/>
      <c r="N3" s="195">
        <f>萬新葷菜單!A14</f>
        <v>44727</v>
      </c>
      <c r="O3" s="196"/>
      <c r="P3" s="196"/>
      <c r="Q3" s="197">
        <f>N3</f>
        <v>44727</v>
      </c>
      <c r="R3" s="197"/>
      <c r="S3" s="198"/>
      <c r="T3" s="196">
        <f>萬新葷菜單!A15</f>
        <v>44728</v>
      </c>
      <c r="U3" s="196"/>
      <c r="V3" s="196"/>
      <c r="W3" s="197">
        <f>T3</f>
        <v>44728</v>
      </c>
      <c r="X3" s="197"/>
      <c r="Y3" s="198"/>
      <c r="Z3" s="195">
        <f>萬新葷菜單!A16</f>
        <v>44729</v>
      </c>
      <c r="AA3" s="196"/>
      <c r="AB3" s="196"/>
      <c r="AC3" s="197">
        <f>Z3</f>
        <v>44729</v>
      </c>
      <c r="AD3" s="197"/>
      <c r="AE3" s="199"/>
    </row>
    <row r="4" spans="1:32" s="24" customFormat="1" ht="16.5">
      <c r="A4" s="58" t="s">
        <v>27</v>
      </c>
      <c r="B4" s="134" t="s">
        <v>28</v>
      </c>
      <c r="C4" s="21" t="s">
        <v>29</v>
      </c>
      <c r="D4" s="22" t="s">
        <v>30</v>
      </c>
      <c r="E4" s="21" t="s">
        <v>31</v>
      </c>
      <c r="F4" s="21" t="s">
        <v>32</v>
      </c>
      <c r="G4" s="59" t="s">
        <v>44</v>
      </c>
      <c r="H4" s="237" t="s">
        <v>216</v>
      </c>
      <c r="I4" s="238"/>
      <c r="J4" s="238"/>
      <c r="K4" s="238"/>
      <c r="L4" s="239"/>
      <c r="M4" s="59" t="s">
        <v>45</v>
      </c>
      <c r="N4" s="54" t="s">
        <v>33</v>
      </c>
      <c r="O4" s="21" t="s">
        <v>29</v>
      </c>
      <c r="P4" s="22" t="s">
        <v>30</v>
      </c>
      <c r="Q4" s="64" t="s">
        <v>31</v>
      </c>
      <c r="R4" s="64" t="s">
        <v>34</v>
      </c>
      <c r="S4" s="160" t="s">
        <v>45</v>
      </c>
      <c r="T4" s="51" t="s">
        <v>33</v>
      </c>
      <c r="U4" s="21" t="s">
        <v>29</v>
      </c>
      <c r="V4" s="22" t="s">
        <v>30</v>
      </c>
      <c r="W4" s="64" t="s">
        <v>31</v>
      </c>
      <c r="X4" s="64" t="s">
        <v>34</v>
      </c>
      <c r="Y4" s="59" t="s">
        <v>45</v>
      </c>
      <c r="Z4" s="54" t="s">
        <v>33</v>
      </c>
      <c r="AA4" s="21" t="s">
        <v>29</v>
      </c>
      <c r="AB4" s="22" t="s">
        <v>30</v>
      </c>
      <c r="AC4" s="64" t="s">
        <v>31</v>
      </c>
      <c r="AD4" s="64" t="s">
        <v>34</v>
      </c>
      <c r="AE4" s="161" t="s">
        <v>46</v>
      </c>
      <c r="AF4" s="25"/>
    </row>
    <row r="5" spans="1:32" s="24" customFormat="1" ht="16.5">
      <c r="A5" s="189" t="s">
        <v>39</v>
      </c>
      <c r="B5" s="229" t="str">
        <f>萬新葷菜單!C12</f>
        <v>白米飯</v>
      </c>
      <c r="C5" s="79" t="s">
        <v>118</v>
      </c>
      <c r="D5" s="176">
        <v>110</v>
      </c>
      <c r="E5" s="178">
        <f>D5*410/1000</f>
        <v>45.1</v>
      </c>
      <c r="F5" s="110" t="s">
        <v>196</v>
      </c>
      <c r="G5" s="63"/>
      <c r="H5" s="208"/>
      <c r="I5" s="70"/>
      <c r="J5" s="176"/>
      <c r="K5" s="178"/>
      <c r="L5" s="110"/>
      <c r="M5" s="63"/>
      <c r="N5" s="208"/>
      <c r="O5" s="70"/>
      <c r="P5" s="71"/>
      <c r="Q5" s="72"/>
      <c r="R5" s="72"/>
      <c r="S5" s="63"/>
      <c r="T5" s="217" t="str">
        <f>萬新葷菜單!C15</f>
        <v>胚芽米飯</v>
      </c>
      <c r="U5" s="70" t="s">
        <v>118</v>
      </c>
      <c r="V5" s="176">
        <v>93</v>
      </c>
      <c r="W5" s="178">
        <f t="shared" ref="W5:W6" si="0">V5*410/1000</f>
        <v>38.130000000000003</v>
      </c>
      <c r="X5" s="110" t="s">
        <v>196</v>
      </c>
      <c r="Y5" s="62"/>
      <c r="Z5" s="208" t="str">
        <f>萬新葷菜單!C16</f>
        <v>麥片米飯</v>
      </c>
      <c r="AA5" s="70" t="s">
        <v>118</v>
      </c>
      <c r="AB5" s="176">
        <v>93</v>
      </c>
      <c r="AC5" s="178">
        <f t="shared" ref="AC5:AC6" si="1">AB5*410/1000</f>
        <v>38.130000000000003</v>
      </c>
      <c r="AD5" s="110" t="s">
        <v>196</v>
      </c>
      <c r="AE5" s="23"/>
      <c r="AF5" s="25"/>
    </row>
    <row r="6" spans="1:32" s="24" customFormat="1" ht="16.5">
      <c r="A6" s="190"/>
      <c r="B6" s="224"/>
      <c r="C6" s="79"/>
      <c r="D6" s="22"/>
      <c r="E6" s="21"/>
      <c r="F6" s="21"/>
      <c r="G6" s="63"/>
      <c r="H6" s="209"/>
      <c r="I6" s="70"/>
      <c r="J6" s="176"/>
      <c r="K6" s="178"/>
      <c r="L6" s="110"/>
      <c r="M6" s="63"/>
      <c r="N6" s="209"/>
      <c r="O6" s="70"/>
      <c r="P6" s="121"/>
      <c r="Q6" s="72"/>
      <c r="R6" s="72"/>
      <c r="S6" s="63"/>
      <c r="T6" s="218"/>
      <c r="U6" s="70" t="s">
        <v>164</v>
      </c>
      <c r="V6" s="176">
        <v>17</v>
      </c>
      <c r="W6" s="178">
        <f t="shared" si="0"/>
        <v>6.97</v>
      </c>
      <c r="X6" s="110" t="s">
        <v>196</v>
      </c>
      <c r="Y6" s="62"/>
      <c r="Z6" s="209"/>
      <c r="AA6" s="70" t="s">
        <v>165</v>
      </c>
      <c r="AB6" s="176">
        <v>17</v>
      </c>
      <c r="AC6" s="178">
        <f t="shared" si="1"/>
        <v>6.97</v>
      </c>
      <c r="AD6" s="110" t="s">
        <v>196</v>
      </c>
      <c r="AE6" s="23"/>
      <c r="AF6" s="25"/>
    </row>
    <row r="7" spans="1:32" s="24" customFormat="1" ht="16.5">
      <c r="A7" s="191"/>
      <c r="B7" s="225"/>
      <c r="C7" s="79"/>
      <c r="D7" s="22"/>
      <c r="E7" s="21"/>
      <c r="F7" s="21"/>
      <c r="G7" s="63"/>
      <c r="H7" s="210"/>
      <c r="I7" s="70"/>
      <c r="J7" s="71"/>
      <c r="K7" s="72"/>
      <c r="L7" s="73"/>
      <c r="M7" s="63"/>
      <c r="N7" s="232"/>
      <c r="O7" s="70"/>
      <c r="P7" s="121"/>
      <c r="Q7" s="72"/>
      <c r="R7" s="72"/>
      <c r="S7" s="63"/>
      <c r="T7" s="219"/>
      <c r="U7" s="70"/>
      <c r="V7" s="71"/>
      <c r="W7" s="72"/>
      <c r="X7" s="72"/>
      <c r="Y7" s="62"/>
      <c r="Z7" s="210"/>
      <c r="AA7" s="70"/>
      <c r="AB7" s="71"/>
      <c r="AC7" s="72"/>
      <c r="AD7" s="72"/>
      <c r="AE7" s="23"/>
      <c r="AF7" s="25"/>
    </row>
    <row r="8" spans="1:32" s="28" customFormat="1" ht="16.5" customHeight="1">
      <c r="A8" s="189" t="s">
        <v>38</v>
      </c>
      <c r="B8" s="223" t="str">
        <f>萬新葷菜單!D12</f>
        <v>咖 哩 雞</v>
      </c>
      <c r="C8" s="79" t="s">
        <v>142</v>
      </c>
      <c r="D8" s="121">
        <v>70</v>
      </c>
      <c r="E8" s="178">
        <f>D8*410/1000</f>
        <v>28.7</v>
      </c>
      <c r="F8" s="110" t="s">
        <v>197</v>
      </c>
      <c r="G8" s="95"/>
      <c r="H8" s="214"/>
      <c r="I8" s="79"/>
      <c r="J8" s="121"/>
      <c r="K8" s="178"/>
      <c r="L8" s="110"/>
      <c r="M8" s="81"/>
      <c r="N8" s="209" t="str">
        <f>萬新葷菜單!D14</f>
        <v>炒  麵</v>
      </c>
      <c r="O8" s="70" t="s">
        <v>136</v>
      </c>
      <c r="P8" s="121">
        <v>160</v>
      </c>
      <c r="Q8" s="178">
        <f t="shared" ref="Q8:Q11" si="2">P8*410/1000</f>
        <v>65.599999999999994</v>
      </c>
      <c r="R8" s="110" t="s">
        <v>196</v>
      </c>
      <c r="S8" s="75"/>
      <c r="T8" s="217" t="str">
        <f>萬新葷菜單!D15</f>
        <v>醬爆雞丁</v>
      </c>
      <c r="U8" s="70" t="s">
        <v>116</v>
      </c>
      <c r="V8" s="121">
        <v>96</v>
      </c>
      <c r="W8" s="178">
        <f t="shared" ref="W8" si="3">V8*410/1000</f>
        <v>39.36</v>
      </c>
      <c r="X8" s="110" t="s">
        <v>197</v>
      </c>
      <c r="Y8" s="76"/>
      <c r="Z8" s="220" t="str">
        <f>萬新葷菜單!D16</f>
        <v>黑蜜肉排×1</v>
      </c>
      <c r="AA8" s="70" t="s">
        <v>166</v>
      </c>
      <c r="AB8" s="121">
        <v>75</v>
      </c>
      <c r="AC8" s="178">
        <f t="shared" ref="AC8" si="4">AB8*410/1000</f>
        <v>30.75</v>
      </c>
      <c r="AD8" s="110" t="s">
        <v>197</v>
      </c>
      <c r="AE8" s="60"/>
      <c r="AF8" s="27"/>
    </row>
    <row r="9" spans="1:32" s="28" customFormat="1" ht="16.5">
      <c r="A9" s="190"/>
      <c r="B9" s="224"/>
      <c r="C9" s="79" t="s">
        <v>157</v>
      </c>
      <c r="D9" s="121">
        <v>30</v>
      </c>
      <c r="E9" s="178">
        <f>D9*410/1000</f>
        <v>12.3</v>
      </c>
      <c r="F9" s="110" t="s">
        <v>199</v>
      </c>
      <c r="G9" s="95"/>
      <c r="H9" s="215"/>
      <c r="I9" s="79"/>
      <c r="J9" s="121"/>
      <c r="K9" s="178"/>
      <c r="L9" s="110"/>
      <c r="M9" s="77"/>
      <c r="N9" s="209"/>
      <c r="O9" s="70" t="s">
        <v>106</v>
      </c>
      <c r="P9" s="121">
        <v>30</v>
      </c>
      <c r="Q9" s="178">
        <f t="shared" si="2"/>
        <v>12.3</v>
      </c>
      <c r="R9" s="110" t="s">
        <v>197</v>
      </c>
      <c r="S9" s="75"/>
      <c r="T9" s="218"/>
      <c r="U9" s="70"/>
      <c r="V9" s="74"/>
      <c r="W9" s="74"/>
      <c r="X9" s="74"/>
      <c r="Y9" s="76"/>
      <c r="Z9" s="221"/>
      <c r="AA9" s="70"/>
      <c r="AB9" s="121"/>
      <c r="AC9" s="74"/>
      <c r="AD9" s="74"/>
      <c r="AE9" s="60"/>
      <c r="AF9" s="27"/>
    </row>
    <row r="10" spans="1:32" s="28" customFormat="1" ht="16.5">
      <c r="A10" s="190"/>
      <c r="B10" s="224"/>
      <c r="C10" s="79" t="s">
        <v>110</v>
      </c>
      <c r="D10" s="121">
        <v>18</v>
      </c>
      <c r="E10" s="178">
        <f>D10*410/1000</f>
        <v>7.38</v>
      </c>
      <c r="F10" s="110" t="s">
        <v>199</v>
      </c>
      <c r="G10" s="95"/>
      <c r="H10" s="215"/>
      <c r="I10" s="79"/>
      <c r="J10" s="121"/>
      <c r="K10" s="72"/>
      <c r="L10" s="72"/>
      <c r="M10" s="77"/>
      <c r="N10" s="209"/>
      <c r="O10" s="70" t="s">
        <v>110</v>
      </c>
      <c r="P10" s="121">
        <v>15</v>
      </c>
      <c r="Q10" s="178">
        <f t="shared" si="2"/>
        <v>6.15</v>
      </c>
      <c r="R10" s="110" t="s">
        <v>199</v>
      </c>
      <c r="S10" s="75"/>
      <c r="T10" s="218"/>
      <c r="U10" s="70"/>
      <c r="V10" s="74"/>
      <c r="W10" s="74"/>
      <c r="X10" s="74"/>
      <c r="Y10" s="76"/>
      <c r="Z10" s="221"/>
      <c r="AA10" s="70"/>
      <c r="AB10" s="122"/>
      <c r="AC10" s="122"/>
      <c r="AD10" s="74"/>
      <c r="AE10" s="60"/>
      <c r="AF10" s="27"/>
    </row>
    <row r="11" spans="1:32" s="28" customFormat="1" ht="16.5">
      <c r="A11" s="190"/>
      <c r="B11" s="224"/>
      <c r="C11" s="79" t="s">
        <v>121</v>
      </c>
      <c r="D11" s="20">
        <v>20</v>
      </c>
      <c r="E11" s="178">
        <f>D11*410/1000</f>
        <v>8.1999999999999993</v>
      </c>
      <c r="F11" s="110" t="s">
        <v>196</v>
      </c>
      <c r="G11" s="95"/>
      <c r="H11" s="215"/>
      <c r="I11" s="79"/>
      <c r="J11" s="79"/>
      <c r="K11" s="72"/>
      <c r="L11" s="72"/>
      <c r="M11" s="77"/>
      <c r="N11" s="209"/>
      <c r="O11" s="70" t="s">
        <v>121</v>
      </c>
      <c r="P11" s="121">
        <v>20</v>
      </c>
      <c r="Q11" s="178">
        <f t="shared" si="2"/>
        <v>8.1999999999999993</v>
      </c>
      <c r="R11" s="110" t="s">
        <v>196</v>
      </c>
      <c r="S11" s="77"/>
      <c r="T11" s="218"/>
      <c r="U11" s="70"/>
      <c r="V11" s="74"/>
      <c r="W11" s="74"/>
      <c r="X11" s="74"/>
      <c r="Y11" s="76"/>
      <c r="Z11" s="221"/>
      <c r="AA11" s="70"/>
      <c r="AB11" s="121"/>
      <c r="AC11" s="74"/>
      <c r="AD11" s="74"/>
      <c r="AE11" s="60"/>
      <c r="AF11" s="30"/>
    </row>
    <row r="12" spans="1:32" s="28" customFormat="1" ht="16.5">
      <c r="A12" s="190"/>
      <c r="B12" s="224"/>
      <c r="C12" s="79"/>
      <c r="D12" s="20"/>
      <c r="E12" s="20"/>
      <c r="F12" s="20"/>
      <c r="G12" s="96"/>
      <c r="H12" s="215"/>
      <c r="I12" s="79"/>
      <c r="J12" s="79"/>
      <c r="K12" s="72"/>
      <c r="L12" s="72"/>
      <c r="M12" s="77"/>
      <c r="N12" s="209"/>
      <c r="O12" s="70" t="s">
        <v>107</v>
      </c>
      <c r="P12" s="72" t="s">
        <v>189</v>
      </c>
      <c r="Q12" s="72" t="s">
        <v>189</v>
      </c>
      <c r="R12" s="110" t="s">
        <v>196</v>
      </c>
      <c r="S12" s="77"/>
      <c r="T12" s="218"/>
      <c r="U12" s="70"/>
      <c r="V12" s="74"/>
      <c r="W12" s="74"/>
      <c r="X12" s="74"/>
      <c r="Y12" s="76"/>
      <c r="Z12" s="221"/>
      <c r="AA12" s="70"/>
      <c r="AB12" s="78"/>
      <c r="AC12" s="74"/>
      <c r="AD12" s="74"/>
      <c r="AE12" s="60"/>
      <c r="AF12" s="27"/>
    </row>
    <row r="13" spans="1:32" s="28" customFormat="1" ht="15.75" customHeight="1">
      <c r="A13" s="190"/>
      <c r="B13" s="224"/>
      <c r="C13" s="79"/>
      <c r="D13" s="20"/>
      <c r="E13" s="20"/>
      <c r="F13" s="20"/>
      <c r="G13" s="96"/>
      <c r="H13" s="215"/>
      <c r="I13" s="79"/>
      <c r="J13" s="79"/>
      <c r="K13" s="72"/>
      <c r="L13" s="72"/>
      <c r="M13" s="77"/>
      <c r="N13" s="209"/>
      <c r="O13" s="70" t="s">
        <v>141</v>
      </c>
      <c r="P13" s="72">
        <v>30</v>
      </c>
      <c r="Q13" s="178">
        <f t="shared" ref="Q13:Q15" si="5">P13*410/1000</f>
        <v>12.3</v>
      </c>
      <c r="R13" s="110" t="s">
        <v>199</v>
      </c>
      <c r="S13" s="77"/>
      <c r="T13" s="218"/>
      <c r="U13" s="70"/>
      <c r="V13" s="74"/>
      <c r="W13" s="74"/>
      <c r="X13" s="74"/>
      <c r="Y13" s="76"/>
      <c r="Z13" s="221"/>
      <c r="AA13" s="70"/>
      <c r="AB13" s="78"/>
      <c r="AC13" s="74"/>
      <c r="AD13" s="74"/>
      <c r="AE13" s="60"/>
      <c r="AF13" s="27"/>
    </row>
    <row r="14" spans="1:32" s="28" customFormat="1" ht="16.5">
      <c r="A14" s="191"/>
      <c r="B14" s="225"/>
      <c r="C14" s="79"/>
      <c r="D14" s="20"/>
      <c r="E14" s="20"/>
      <c r="F14" s="110"/>
      <c r="G14" s="96"/>
      <c r="H14" s="216"/>
      <c r="I14" s="79"/>
      <c r="J14" s="79"/>
      <c r="K14" s="72"/>
      <c r="L14" s="72"/>
      <c r="M14" s="77"/>
      <c r="N14" s="210"/>
      <c r="O14" s="70" t="s">
        <v>134</v>
      </c>
      <c r="P14" s="72">
        <v>8</v>
      </c>
      <c r="Q14" s="178">
        <f t="shared" si="5"/>
        <v>3.28</v>
      </c>
      <c r="R14" s="110" t="s">
        <v>199</v>
      </c>
      <c r="S14" s="77"/>
      <c r="T14" s="219"/>
      <c r="U14" s="70"/>
      <c r="V14" s="74"/>
      <c r="W14" s="74"/>
      <c r="X14" s="74"/>
      <c r="Y14" s="76"/>
      <c r="Z14" s="222"/>
      <c r="AA14" s="70"/>
      <c r="AB14" s="78"/>
      <c r="AC14" s="74"/>
      <c r="AD14" s="74"/>
      <c r="AE14" s="60"/>
      <c r="AF14" s="27"/>
    </row>
    <row r="15" spans="1:32" s="28" customFormat="1" ht="15.75" customHeight="1">
      <c r="A15" s="200" t="s">
        <v>35</v>
      </c>
      <c r="B15" s="223" t="str">
        <f>萬新葷菜單!E12</f>
        <v>白菜肉羹</v>
      </c>
      <c r="C15" s="79" t="s">
        <v>135</v>
      </c>
      <c r="D15" s="121">
        <v>60</v>
      </c>
      <c r="E15" s="178">
        <f>D15*410/1000</f>
        <v>24.6</v>
      </c>
      <c r="F15" s="110" t="s">
        <v>199</v>
      </c>
      <c r="G15" s="96"/>
      <c r="H15" s="214"/>
      <c r="I15" s="79"/>
      <c r="J15" s="121"/>
      <c r="K15" s="178"/>
      <c r="L15" s="110"/>
      <c r="M15" s="77"/>
      <c r="N15" s="220" t="str">
        <f>萬新葷菜單!E14</f>
        <v>魷魚丸×2</v>
      </c>
      <c r="O15" s="70" t="s">
        <v>162</v>
      </c>
      <c r="P15" s="79">
        <v>50</v>
      </c>
      <c r="Q15" s="178">
        <f t="shared" si="5"/>
        <v>20.5</v>
      </c>
      <c r="R15" s="72" t="s">
        <v>201</v>
      </c>
      <c r="S15" s="77"/>
      <c r="T15" s="226" t="str">
        <f>萬新葷菜單!E15</f>
        <v>香菇蒸蛋</v>
      </c>
      <c r="U15" s="70" t="s">
        <v>122</v>
      </c>
      <c r="V15" s="121">
        <v>49</v>
      </c>
      <c r="W15" s="178">
        <f t="shared" ref="W15" si="6">V15*410/1000</f>
        <v>20.09</v>
      </c>
      <c r="X15" s="110" t="s">
        <v>199</v>
      </c>
      <c r="Y15" s="76"/>
      <c r="Z15" s="220" t="str">
        <f>萬新葷菜單!E16</f>
        <v>青花肉片</v>
      </c>
      <c r="AA15" s="70" t="s">
        <v>120</v>
      </c>
      <c r="AB15" s="121">
        <v>24</v>
      </c>
      <c r="AC15" s="178">
        <f t="shared" ref="AC15:AC17" si="7">AB15*410/1000</f>
        <v>9.84</v>
      </c>
      <c r="AD15" s="110" t="s">
        <v>197</v>
      </c>
      <c r="AE15" s="60"/>
      <c r="AF15" s="27"/>
    </row>
    <row r="16" spans="1:32" s="28" customFormat="1" ht="16.5" customHeight="1">
      <c r="A16" s="190"/>
      <c r="B16" s="224"/>
      <c r="C16" s="79" t="s">
        <v>106</v>
      </c>
      <c r="D16" s="121">
        <v>26</v>
      </c>
      <c r="E16" s="178">
        <f>D16*410/1000</f>
        <v>10.66</v>
      </c>
      <c r="F16" s="110" t="s">
        <v>197</v>
      </c>
      <c r="G16" s="97"/>
      <c r="H16" s="215"/>
      <c r="I16" s="79"/>
      <c r="J16" s="121"/>
      <c r="K16" s="178"/>
      <c r="L16" s="110"/>
      <c r="M16" s="77"/>
      <c r="N16" s="221"/>
      <c r="O16" s="70"/>
      <c r="P16" s="79"/>
      <c r="Q16" s="72"/>
      <c r="R16" s="72"/>
      <c r="S16" s="77"/>
      <c r="T16" s="227"/>
      <c r="U16" s="70" t="s">
        <v>107</v>
      </c>
      <c r="V16" s="72" t="s">
        <v>189</v>
      </c>
      <c r="W16" s="72" t="s">
        <v>189</v>
      </c>
      <c r="X16" s="110" t="s">
        <v>196</v>
      </c>
      <c r="Y16" s="73"/>
      <c r="Z16" s="221"/>
      <c r="AA16" s="70" t="s">
        <v>167</v>
      </c>
      <c r="AB16" s="121">
        <v>50</v>
      </c>
      <c r="AC16" s="178">
        <f t="shared" si="7"/>
        <v>20.5</v>
      </c>
      <c r="AD16" s="110" t="s">
        <v>197</v>
      </c>
      <c r="AE16" s="61"/>
      <c r="AF16" s="27"/>
    </row>
    <row r="17" spans="1:32" s="28" customFormat="1" ht="16.5">
      <c r="A17" s="190"/>
      <c r="B17" s="224"/>
      <c r="C17" s="79" t="s">
        <v>107</v>
      </c>
      <c r="D17" s="72" t="s">
        <v>189</v>
      </c>
      <c r="E17" s="72" t="s">
        <v>189</v>
      </c>
      <c r="F17" s="110" t="s">
        <v>196</v>
      </c>
      <c r="G17" s="98"/>
      <c r="H17" s="215"/>
      <c r="I17" s="79"/>
      <c r="J17" s="121"/>
      <c r="K17" s="178"/>
      <c r="L17" s="110"/>
      <c r="M17" s="77"/>
      <c r="N17" s="221"/>
      <c r="O17" s="70"/>
      <c r="P17" s="79"/>
      <c r="Q17" s="72"/>
      <c r="R17" s="72"/>
      <c r="S17" s="77"/>
      <c r="T17" s="227"/>
      <c r="U17" s="70"/>
      <c r="V17" s="72"/>
      <c r="W17" s="72"/>
      <c r="X17" s="72"/>
      <c r="Y17" s="73"/>
      <c r="Z17" s="221"/>
      <c r="AA17" s="70" t="s">
        <v>110</v>
      </c>
      <c r="AB17" s="121">
        <v>15</v>
      </c>
      <c r="AC17" s="178">
        <f t="shared" si="7"/>
        <v>6.15</v>
      </c>
      <c r="AD17" s="110" t="s">
        <v>199</v>
      </c>
      <c r="AE17" s="61"/>
      <c r="AF17" s="27"/>
    </row>
    <row r="18" spans="1:32" s="28" customFormat="1" ht="16.5">
      <c r="A18" s="190"/>
      <c r="B18" s="224"/>
      <c r="C18" s="79"/>
      <c r="D18" s="20"/>
      <c r="E18" s="20"/>
      <c r="F18" s="20"/>
      <c r="G18" s="96"/>
      <c r="H18" s="215"/>
      <c r="I18" s="170"/>
      <c r="J18" s="121"/>
      <c r="K18" s="178"/>
      <c r="L18" s="110"/>
      <c r="M18" s="77"/>
      <c r="N18" s="221"/>
      <c r="O18" s="70"/>
      <c r="P18" s="79"/>
      <c r="Q18" s="72"/>
      <c r="R18" s="72"/>
      <c r="S18" s="77"/>
      <c r="T18" s="227"/>
      <c r="U18" s="70"/>
      <c r="V18" s="121"/>
      <c r="W18" s="72"/>
      <c r="X18" s="72"/>
      <c r="Y18" s="73"/>
      <c r="Z18" s="221"/>
      <c r="AA18" s="70"/>
      <c r="AB18" s="121"/>
      <c r="AC18" s="72"/>
      <c r="AD18" s="72"/>
      <c r="AE18" s="61"/>
      <c r="AF18" s="27"/>
    </row>
    <row r="19" spans="1:32" s="28" customFormat="1" ht="16.5">
      <c r="A19" s="190"/>
      <c r="B19" s="224"/>
      <c r="C19" s="79"/>
      <c r="D19" s="20"/>
      <c r="E19" s="20"/>
      <c r="F19" s="20"/>
      <c r="G19" s="96"/>
      <c r="H19" s="215"/>
      <c r="I19" s="102"/>
      <c r="J19" s="79"/>
      <c r="K19" s="72"/>
      <c r="L19" s="72"/>
      <c r="M19" s="77"/>
      <c r="N19" s="221"/>
      <c r="O19" s="70"/>
      <c r="P19" s="79"/>
      <c r="Q19" s="72"/>
      <c r="R19" s="72"/>
      <c r="S19" s="77"/>
      <c r="T19" s="227"/>
      <c r="U19" s="70"/>
      <c r="V19" s="79"/>
      <c r="W19" s="72"/>
      <c r="X19" s="72"/>
      <c r="Y19" s="73"/>
      <c r="Z19" s="221"/>
      <c r="AA19" s="70"/>
      <c r="AB19" s="79"/>
      <c r="AC19" s="72"/>
      <c r="AD19" s="72"/>
      <c r="AE19" s="61"/>
      <c r="AF19" s="27"/>
    </row>
    <row r="20" spans="1:32" s="28" customFormat="1" ht="16.5">
      <c r="A20" s="191"/>
      <c r="B20" s="225"/>
      <c r="C20" s="79"/>
      <c r="D20" s="20"/>
      <c r="E20" s="20"/>
      <c r="F20" s="20"/>
      <c r="G20" s="96"/>
      <c r="H20" s="216"/>
      <c r="I20" s="79"/>
      <c r="J20" s="79"/>
      <c r="K20" s="72"/>
      <c r="L20" s="72"/>
      <c r="M20" s="77"/>
      <c r="N20" s="222"/>
      <c r="O20" s="70"/>
      <c r="P20" s="79"/>
      <c r="Q20" s="72"/>
      <c r="R20" s="72"/>
      <c r="S20" s="77"/>
      <c r="T20" s="228"/>
      <c r="U20" s="70"/>
      <c r="V20" s="79"/>
      <c r="W20" s="72"/>
      <c r="X20" s="72"/>
      <c r="Y20" s="73"/>
      <c r="Z20" s="222"/>
      <c r="AA20" s="70"/>
      <c r="AB20" s="79"/>
      <c r="AC20" s="72"/>
      <c r="AD20" s="72"/>
      <c r="AE20" s="61"/>
    </row>
    <row r="21" spans="1:32" s="28" customFormat="1" ht="16.5" customHeight="1">
      <c r="A21" s="200" t="s">
        <v>36</v>
      </c>
      <c r="B21" s="223" t="str">
        <f>萬新葷菜單!F12</f>
        <v>炒空心菜</v>
      </c>
      <c r="C21" s="79" t="s">
        <v>158</v>
      </c>
      <c r="D21" s="121">
        <v>100</v>
      </c>
      <c r="E21" s="178">
        <f>D21*410/1000</f>
        <v>41</v>
      </c>
      <c r="F21" s="110" t="s">
        <v>199</v>
      </c>
      <c r="G21" s="96"/>
      <c r="H21" s="214"/>
      <c r="I21" s="79"/>
      <c r="J21" s="121"/>
      <c r="K21" s="178"/>
      <c r="L21" s="110"/>
      <c r="M21" s="77"/>
      <c r="N21" s="208" t="str">
        <f>萬新葷菜單!F14</f>
        <v>黑胡椒毛豆莢</v>
      </c>
      <c r="O21" s="70" t="s">
        <v>163</v>
      </c>
      <c r="P21" s="79">
        <v>100</v>
      </c>
      <c r="Q21" s="178">
        <f t="shared" ref="Q21" si="8">P21*410/1000</f>
        <v>41</v>
      </c>
      <c r="R21" s="72" t="s">
        <v>201</v>
      </c>
      <c r="S21" s="77"/>
      <c r="T21" s="226" t="str">
        <f>萬新葷菜單!F15</f>
        <v>有機蔬菜</v>
      </c>
      <c r="U21" s="70" t="s">
        <v>125</v>
      </c>
      <c r="V21" s="121">
        <v>100</v>
      </c>
      <c r="W21" s="178">
        <f t="shared" ref="W21" si="9">V21*410/1000</f>
        <v>41</v>
      </c>
      <c r="X21" s="70" t="s">
        <v>125</v>
      </c>
      <c r="Y21" s="73"/>
      <c r="Z21" s="220" t="str">
        <f>萬新葷菜單!F16</f>
        <v>沙茶高麗菜</v>
      </c>
      <c r="AA21" s="70" t="s">
        <v>141</v>
      </c>
      <c r="AB21" s="121">
        <v>110</v>
      </c>
      <c r="AC21" s="178">
        <f t="shared" ref="AC21" si="10">AB21*410/1000</f>
        <v>45.1</v>
      </c>
      <c r="AD21" s="110" t="s">
        <v>199</v>
      </c>
      <c r="AE21" s="61"/>
    </row>
    <row r="22" spans="1:32" s="28" customFormat="1" ht="16.5" customHeight="1">
      <c r="A22" s="190"/>
      <c r="B22" s="224"/>
      <c r="C22" s="79"/>
      <c r="D22" s="20"/>
      <c r="E22" s="178"/>
      <c r="F22" s="21"/>
      <c r="G22" s="95"/>
      <c r="H22" s="215"/>
      <c r="I22" s="79"/>
      <c r="J22" s="79"/>
      <c r="K22" s="72"/>
      <c r="L22" s="72"/>
      <c r="M22" s="77"/>
      <c r="N22" s="209"/>
      <c r="O22" s="70"/>
      <c r="P22" s="79"/>
      <c r="Q22" s="72"/>
      <c r="R22" s="72"/>
      <c r="S22" s="77"/>
      <c r="T22" s="227"/>
      <c r="U22" s="70"/>
      <c r="V22" s="79"/>
      <c r="W22" s="72"/>
      <c r="X22" s="72"/>
      <c r="Y22" s="73"/>
      <c r="Z22" s="221"/>
      <c r="AA22" s="70"/>
      <c r="AB22" s="79"/>
      <c r="AC22" s="72"/>
      <c r="AD22" s="72"/>
      <c r="AE22" s="61"/>
    </row>
    <row r="23" spans="1:32" s="28" customFormat="1" ht="16.5" customHeight="1">
      <c r="A23" s="190"/>
      <c r="B23" s="224"/>
      <c r="C23" s="79"/>
      <c r="D23" s="20"/>
      <c r="E23" s="21"/>
      <c r="F23" s="21"/>
      <c r="G23" s="95"/>
      <c r="H23" s="215"/>
      <c r="I23" s="79"/>
      <c r="J23" s="79"/>
      <c r="K23" s="72"/>
      <c r="L23" s="72"/>
      <c r="M23" s="77"/>
      <c r="N23" s="209"/>
      <c r="O23" s="70"/>
      <c r="P23" s="79"/>
      <c r="Q23" s="72"/>
      <c r="R23" s="72"/>
      <c r="S23" s="77"/>
      <c r="T23" s="227"/>
      <c r="U23" s="70"/>
      <c r="V23" s="79"/>
      <c r="W23" s="72"/>
      <c r="X23" s="72"/>
      <c r="Y23" s="73"/>
      <c r="Z23" s="221"/>
      <c r="AA23" s="70"/>
      <c r="AB23" s="79"/>
      <c r="AC23" s="72"/>
      <c r="AD23" s="72"/>
      <c r="AE23" s="61"/>
    </row>
    <row r="24" spans="1:32" s="28" customFormat="1" ht="16.5">
      <c r="A24" s="191"/>
      <c r="B24" s="225"/>
      <c r="C24" s="79"/>
      <c r="D24" s="20"/>
      <c r="E24" s="21"/>
      <c r="F24" s="21"/>
      <c r="G24" s="95"/>
      <c r="H24" s="216"/>
      <c r="I24" s="79"/>
      <c r="J24" s="79"/>
      <c r="K24" s="72"/>
      <c r="L24" s="72"/>
      <c r="M24" s="77"/>
      <c r="N24" s="232"/>
      <c r="O24" s="70"/>
      <c r="P24" s="79"/>
      <c r="Q24" s="72"/>
      <c r="R24" s="72"/>
      <c r="S24" s="77"/>
      <c r="T24" s="228"/>
      <c r="U24" s="70"/>
      <c r="V24" s="79"/>
      <c r="W24" s="72"/>
      <c r="X24" s="72"/>
      <c r="Y24" s="73"/>
      <c r="Z24" s="222"/>
      <c r="AA24" s="70"/>
      <c r="AB24" s="79"/>
      <c r="AC24" s="72"/>
      <c r="AD24" s="72"/>
      <c r="AE24" s="61"/>
    </row>
    <row r="25" spans="1:32" s="28" customFormat="1" ht="15.75" customHeight="1">
      <c r="A25" s="200" t="s">
        <v>37</v>
      </c>
      <c r="B25" s="223" t="str">
        <f>萬新葷菜單!G12</f>
        <v>絲瓜蛋花</v>
      </c>
      <c r="C25" s="79" t="s">
        <v>159</v>
      </c>
      <c r="D25" s="121">
        <v>35</v>
      </c>
      <c r="E25" s="178">
        <f>D25*410/1000</f>
        <v>14.35</v>
      </c>
      <c r="F25" s="110" t="s">
        <v>199</v>
      </c>
      <c r="G25" s="95"/>
      <c r="H25" s="214"/>
      <c r="I25" s="79"/>
      <c r="J25" s="72"/>
      <c r="K25" s="178"/>
      <c r="L25" s="110"/>
      <c r="M25" s="77"/>
      <c r="N25" s="236" t="str">
        <f>萬新葷菜單!G14</f>
        <v>蔬菜雞湯</v>
      </c>
      <c r="O25" s="70" t="s">
        <v>154</v>
      </c>
      <c r="P25" s="79">
        <v>30</v>
      </c>
      <c r="Q25" s="178">
        <f t="shared" ref="Q25:Q27" si="11">P25*410/1000</f>
        <v>12.3</v>
      </c>
      <c r="R25" s="110" t="s">
        <v>199</v>
      </c>
      <c r="S25" s="77"/>
      <c r="T25" s="226" t="str">
        <f>萬新葷菜單!G15</f>
        <v>蘿 蔔 湯</v>
      </c>
      <c r="U25" s="70" t="s">
        <v>114</v>
      </c>
      <c r="V25" s="121">
        <v>50</v>
      </c>
      <c r="W25" s="178">
        <f t="shared" ref="W25" si="12">V25*410/1000</f>
        <v>20.5</v>
      </c>
      <c r="X25" s="110" t="s">
        <v>196</v>
      </c>
      <c r="Y25" s="73"/>
      <c r="Z25" s="220" t="str">
        <f>萬新葷菜單!G16</f>
        <v>香菇扁蒲</v>
      </c>
      <c r="AA25" s="70" t="s">
        <v>205</v>
      </c>
      <c r="AB25" s="121">
        <v>30</v>
      </c>
      <c r="AC25" s="178">
        <f t="shared" ref="AC25" si="13">AB25*410/1000</f>
        <v>12.3</v>
      </c>
      <c r="AD25" s="110" t="s">
        <v>206</v>
      </c>
      <c r="AE25" s="61"/>
    </row>
    <row r="26" spans="1:32" s="28" customFormat="1" ht="16.5">
      <c r="A26" s="190"/>
      <c r="B26" s="224"/>
      <c r="C26" s="79" t="s">
        <v>122</v>
      </c>
      <c r="D26" s="121">
        <v>15</v>
      </c>
      <c r="E26" s="178">
        <f>D26*410/1000</f>
        <v>6.15</v>
      </c>
      <c r="F26" s="110" t="s">
        <v>199</v>
      </c>
      <c r="G26" s="96"/>
      <c r="H26" s="215"/>
      <c r="I26" s="79"/>
      <c r="J26" s="72"/>
      <c r="K26" s="72"/>
      <c r="L26" s="110"/>
      <c r="M26" s="77"/>
      <c r="N26" s="209"/>
      <c r="O26" s="70" t="s">
        <v>140</v>
      </c>
      <c r="P26" s="79">
        <v>5</v>
      </c>
      <c r="Q26" s="178">
        <f t="shared" si="11"/>
        <v>2.0499999999999998</v>
      </c>
      <c r="R26" s="110" t="s">
        <v>199</v>
      </c>
      <c r="S26" s="77"/>
      <c r="T26" s="227"/>
      <c r="U26" s="70"/>
      <c r="V26" s="121"/>
      <c r="W26" s="178"/>
      <c r="X26" s="110"/>
      <c r="Y26" s="73"/>
      <c r="Z26" s="221"/>
      <c r="AA26" s="70" t="s">
        <v>208</v>
      </c>
      <c r="AB26" s="79" t="s">
        <v>209</v>
      </c>
      <c r="AC26" s="79" t="s">
        <v>209</v>
      </c>
      <c r="AD26" s="110" t="s">
        <v>196</v>
      </c>
      <c r="AE26" s="61"/>
    </row>
    <row r="27" spans="1:32" s="28" customFormat="1" ht="16.5">
      <c r="A27" s="191"/>
      <c r="B27" s="230"/>
      <c r="C27" s="79"/>
      <c r="D27" s="121"/>
      <c r="E27" s="21"/>
      <c r="F27" s="21"/>
      <c r="G27" s="95"/>
      <c r="H27" s="231"/>
      <c r="I27" s="79"/>
      <c r="J27" s="79"/>
      <c r="K27" s="72"/>
      <c r="L27" s="72"/>
      <c r="M27" s="77"/>
      <c r="N27" s="232"/>
      <c r="O27" s="70" t="s">
        <v>116</v>
      </c>
      <c r="P27" s="79">
        <v>25</v>
      </c>
      <c r="Q27" s="178">
        <f t="shared" si="11"/>
        <v>10.25</v>
      </c>
      <c r="R27" s="110" t="s">
        <v>197</v>
      </c>
      <c r="S27" s="77"/>
      <c r="T27" s="228"/>
      <c r="U27" s="70"/>
      <c r="V27" s="79"/>
      <c r="W27" s="72"/>
      <c r="X27" s="72"/>
      <c r="Y27" s="73"/>
      <c r="Z27" s="222"/>
      <c r="AA27" s="70"/>
      <c r="AB27" s="79"/>
      <c r="AC27" s="72"/>
      <c r="AD27" s="72"/>
      <c r="AE27" s="61"/>
    </row>
    <row r="28" spans="1:32" s="35" customFormat="1" ht="18" customHeight="1">
      <c r="A28" s="49" t="s">
        <v>23</v>
      </c>
      <c r="B28" s="31"/>
      <c r="C28" s="31"/>
      <c r="D28" s="31"/>
      <c r="E28" s="32"/>
      <c r="F28" s="33"/>
      <c r="G28" s="99"/>
      <c r="H28" s="113"/>
      <c r="I28" s="114"/>
      <c r="J28" s="114"/>
      <c r="K28" s="115"/>
      <c r="L28" s="116"/>
      <c r="M28" s="117"/>
      <c r="N28" s="113"/>
      <c r="O28" s="116"/>
      <c r="P28" s="116"/>
      <c r="Q28" s="115"/>
      <c r="R28" s="116"/>
      <c r="S28" s="117"/>
      <c r="T28" s="118"/>
      <c r="U28" s="114"/>
      <c r="V28" s="114"/>
      <c r="W28" s="115"/>
      <c r="X28" s="116"/>
      <c r="Y28" s="119"/>
      <c r="Z28" s="113"/>
      <c r="AA28" s="116"/>
      <c r="AB28" s="114"/>
      <c r="AC28" s="120"/>
      <c r="AD28" s="116"/>
      <c r="AE28" s="34"/>
    </row>
    <row r="29" spans="1:32" s="35" customFormat="1" ht="18" customHeight="1">
      <c r="A29" s="50" t="s">
        <v>22</v>
      </c>
      <c r="B29" s="31"/>
      <c r="C29" s="31"/>
      <c r="D29" s="31"/>
      <c r="E29" s="32"/>
      <c r="F29" s="33"/>
      <c r="G29" s="99"/>
      <c r="H29" s="113"/>
      <c r="I29" s="116"/>
      <c r="J29" s="114"/>
      <c r="K29" s="115"/>
      <c r="L29" s="116"/>
      <c r="M29" s="117"/>
      <c r="N29" s="113"/>
      <c r="O29" s="116"/>
      <c r="P29" s="114"/>
      <c r="Q29" s="115"/>
      <c r="R29" s="116"/>
      <c r="S29" s="117"/>
      <c r="T29" s="118"/>
      <c r="U29" s="116"/>
      <c r="V29" s="114"/>
      <c r="W29" s="115"/>
      <c r="X29" s="116"/>
      <c r="Y29" s="119"/>
      <c r="Z29" s="113"/>
      <c r="AA29" s="116"/>
      <c r="AB29" s="114"/>
      <c r="AC29" s="120"/>
      <c r="AD29" s="116"/>
      <c r="AE29" s="34"/>
    </row>
    <row r="30" spans="1:32" s="35" customFormat="1" ht="19.899999999999999" customHeight="1">
      <c r="A30" s="207" t="s">
        <v>21</v>
      </c>
      <c r="B30" s="235" t="s">
        <v>20</v>
      </c>
      <c r="C30" s="205"/>
      <c r="D30" s="205"/>
      <c r="E30" s="205"/>
      <c r="F30" s="206"/>
      <c r="G30" s="126">
        <v>5.8</v>
      </c>
      <c r="H30" s="204"/>
      <c r="I30" s="205"/>
      <c r="J30" s="205"/>
      <c r="K30" s="205"/>
      <c r="L30" s="206"/>
      <c r="M30" s="126">
        <v>6.4</v>
      </c>
      <c r="N30" s="204" t="s">
        <v>20</v>
      </c>
      <c r="O30" s="205"/>
      <c r="P30" s="205"/>
      <c r="Q30" s="205"/>
      <c r="R30" s="206"/>
      <c r="S30" s="126">
        <v>5.3</v>
      </c>
      <c r="T30" s="205" t="s">
        <v>20</v>
      </c>
      <c r="U30" s="205"/>
      <c r="V30" s="205"/>
      <c r="W30" s="205"/>
      <c r="X30" s="206"/>
      <c r="Y30" s="126">
        <v>5.5</v>
      </c>
      <c r="Z30" s="235" t="s">
        <v>20</v>
      </c>
      <c r="AA30" s="205"/>
      <c r="AB30" s="205"/>
      <c r="AC30" s="205"/>
      <c r="AD30" s="206"/>
      <c r="AE30" s="131">
        <v>5.5</v>
      </c>
    </row>
    <row r="31" spans="1:32" s="35" customFormat="1" ht="19.899999999999999" customHeight="1">
      <c r="A31" s="207"/>
      <c r="B31" s="235" t="s">
        <v>19</v>
      </c>
      <c r="C31" s="205"/>
      <c r="D31" s="205"/>
      <c r="E31" s="205"/>
      <c r="F31" s="206"/>
      <c r="G31" s="126">
        <v>3</v>
      </c>
      <c r="H31" s="204"/>
      <c r="I31" s="205"/>
      <c r="J31" s="205"/>
      <c r="K31" s="205"/>
      <c r="L31" s="206"/>
      <c r="M31" s="126">
        <v>3</v>
      </c>
      <c r="N31" s="204" t="s">
        <v>19</v>
      </c>
      <c r="O31" s="205"/>
      <c r="P31" s="205"/>
      <c r="Q31" s="205"/>
      <c r="R31" s="206"/>
      <c r="S31" s="126">
        <v>3</v>
      </c>
      <c r="T31" s="205" t="s">
        <v>19</v>
      </c>
      <c r="U31" s="205"/>
      <c r="V31" s="205"/>
      <c r="W31" s="205"/>
      <c r="X31" s="206"/>
      <c r="Y31" s="126">
        <v>3</v>
      </c>
      <c r="Z31" s="235" t="s">
        <v>19</v>
      </c>
      <c r="AA31" s="205"/>
      <c r="AB31" s="205"/>
      <c r="AC31" s="205"/>
      <c r="AD31" s="206"/>
      <c r="AE31" s="131">
        <v>3</v>
      </c>
    </row>
    <row r="32" spans="1:32" s="35" customFormat="1" ht="19.899999999999999" customHeight="1">
      <c r="A32" s="207"/>
      <c r="B32" s="235" t="s">
        <v>18</v>
      </c>
      <c r="C32" s="205"/>
      <c r="D32" s="205"/>
      <c r="E32" s="205"/>
      <c r="F32" s="206"/>
      <c r="G32" s="126">
        <v>2.2999999999999998</v>
      </c>
      <c r="H32" s="204"/>
      <c r="I32" s="205"/>
      <c r="J32" s="205"/>
      <c r="K32" s="205"/>
      <c r="L32" s="206"/>
      <c r="M32" s="126">
        <v>1.7</v>
      </c>
      <c r="N32" s="204" t="s">
        <v>18</v>
      </c>
      <c r="O32" s="205"/>
      <c r="P32" s="205"/>
      <c r="Q32" s="205"/>
      <c r="R32" s="206"/>
      <c r="S32" s="126">
        <v>1.1000000000000001</v>
      </c>
      <c r="T32" s="205" t="s">
        <v>18</v>
      </c>
      <c r="U32" s="205"/>
      <c r="V32" s="205"/>
      <c r="W32" s="205"/>
      <c r="X32" s="206"/>
      <c r="Y32" s="126">
        <v>1.5</v>
      </c>
      <c r="Z32" s="235" t="s">
        <v>18</v>
      </c>
      <c r="AA32" s="205"/>
      <c r="AB32" s="205"/>
      <c r="AC32" s="205"/>
      <c r="AD32" s="206"/>
      <c r="AE32" s="131">
        <v>2</v>
      </c>
    </row>
    <row r="33" spans="1:41" s="35" customFormat="1" ht="19.899999999999999" customHeight="1">
      <c r="A33" s="207"/>
      <c r="B33" s="235" t="s">
        <v>17</v>
      </c>
      <c r="C33" s="205"/>
      <c r="D33" s="205"/>
      <c r="E33" s="205"/>
      <c r="F33" s="206"/>
      <c r="G33" s="126">
        <v>0</v>
      </c>
      <c r="H33" s="204"/>
      <c r="I33" s="205"/>
      <c r="J33" s="205"/>
      <c r="K33" s="205"/>
      <c r="L33" s="206"/>
      <c r="M33" s="126">
        <v>0</v>
      </c>
      <c r="N33" s="204" t="s">
        <v>17</v>
      </c>
      <c r="O33" s="205"/>
      <c r="P33" s="205"/>
      <c r="Q33" s="205"/>
      <c r="R33" s="206"/>
      <c r="S33" s="126">
        <v>0</v>
      </c>
      <c r="T33" s="205" t="s">
        <v>17</v>
      </c>
      <c r="U33" s="205"/>
      <c r="V33" s="205"/>
      <c r="W33" s="205"/>
      <c r="X33" s="206"/>
      <c r="Y33" s="126">
        <v>0</v>
      </c>
      <c r="Z33" s="235" t="s">
        <v>17</v>
      </c>
      <c r="AA33" s="205"/>
      <c r="AB33" s="205"/>
      <c r="AC33" s="205"/>
      <c r="AD33" s="206"/>
      <c r="AE33" s="131">
        <v>0</v>
      </c>
    </row>
    <row r="34" spans="1:41" s="35" customFormat="1" ht="19.899999999999999" customHeight="1">
      <c r="A34" s="207"/>
      <c r="B34" s="235" t="s">
        <v>16</v>
      </c>
      <c r="C34" s="205"/>
      <c r="D34" s="205"/>
      <c r="E34" s="205"/>
      <c r="F34" s="206"/>
      <c r="G34" s="126">
        <v>0</v>
      </c>
      <c r="H34" s="204"/>
      <c r="I34" s="205"/>
      <c r="J34" s="205"/>
      <c r="K34" s="205"/>
      <c r="L34" s="206"/>
      <c r="M34" s="126">
        <v>1</v>
      </c>
      <c r="N34" s="204" t="s">
        <v>16</v>
      </c>
      <c r="O34" s="205"/>
      <c r="P34" s="205"/>
      <c r="Q34" s="205"/>
      <c r="R34" s="206"/>
      <c r="S34" s="126">
        <v>0</v>
      </c>
      <c r="T34" s="205" t="s">
        <v>16</v>
      </c>
      <c r="U34" s="205"/>
      <c r="V34" s="205"/>
      <c r="W34" s="205"/>
      <c r="X34" s="206"/>
      <c r="Y34" s="126">
        <v>0</v>
      </c>
      <c r="Z34" s="235" t="s">
        <v>16</v>
      </c>
      <c r="AA34" s="205"/>
      <c r="AB34" s="205"/>
      <c r="AC34" s="205"/>
      <c r="AD34" s="206"/>
      <c r="AE34" s="131">
        <v>0</v>
      </c>
    </row>
    <row r="35" spans="1:41" s="35" customFormat="1" ht="19.899999999999999" customHeight="1">
      <c r="A35" s="207"/>
      <c r="B35" s="235" t="s">
        <v>15</v>
      </c>
      <c r="C35" s="205"/>
      <c r="D35" s="205"/>
      <c r="E35" s="205"/>
      <c r="F35" s="206"/>
      <c r="G35" s="126">
        <v>2.5</v>
      </c>
      <c r="H35" s="204"/>
      <c r="I35" s="205"/>
      <c r="J35" s="205"/>
      <c r="K35" s="205"/>
      <c r="L35" s="206"/>
      <c r="M35" s="126">
        <v>2.5</v>
      </c>
      <c r="N35" s="204" t="s">
        <v>15</v>
      </c>
      <c r="O35" s="205"/>
      <c r="P35" s="205"/>
      <c r="Q35" s="205"/>
      <c r="R35" s="206"/>
      <c r="S35" s="126">
        <v>3.5</v>
      </c>
      <c r="T35" s="205" t="s">
        <v>15</v>
      </c>
      <c r="U35" s="205"/>
      <c r="V35" s="205"/>
      <c r="W35" s="205"/>
      <c r="X35" s="206"/>
      <c r="Y35" s="126">
        <v>3</v>
      </c>
      <c r="Z35" s="235" t="s">
        <v>15</v>
      </c>
      <c r="AA35" s="205"/>
      <c r="AB35" s="205"/>
      <c r="AC35" s="205"/>
      <c r="AD35" s="206"/>
      <c r="AE35" s="131">
        <v>2.8</v>
      </c>
    </row>
    <row r="36" spans="1:41" s="35" customFormat="1" ht="19.5" customHeight="1">
      <c r="A36" s="207"/>
      <c r="B36" s="235" t="s">
        <v>14</v>
      </c>
      <c r="C36" s="205"/>
      <c r="D36" s="205"/>
      <c r="E36" s="205"/>
      <c r="F36" s="206"/>
      <c r="G36" s="127">
        <f>G30*68+G31*45+G32*25+G34*60+G35*75</f>
        <v>774.4</v>
      </c>
      <c r="H36" s="204"/>
      <c r="I36" s="205"/>
      <c r="J36" s="205"/>
      <c r="K36" s="205"/>
      <c r="L36" s="206"/>
      <c r="M36" s="127">
        <f>M30*68+M31*45+M32*25+M34*60+M35*75</f>
        <v>860.2</v>
      </c>
      <c r="N36" s="204" t="s">
        <v>14</v>
      </c>
      <c r="O36" s="205"/>
      <c r="P36" s="205"/>
      <c r="Q36" s="205"/>
      <c r="R36" s="206"/>
      <c r="S36" s="127">
        <f>S30*68+S31*45+S32*25+S34*60+S35*75</f>
        <v>785.4</v>
      </c>
      <c r="T36" s="205" t="s">
        <v>14</v>
      </c>
      <c r="U36" s="205"/>
      <c r="V36" s="205"/>
      <c r="W36" s="205"/>
      <c r="X36" s="206"/>
      <c r="Y36" s="127">
        <f>Y30*68+Y31*45+Y32*25+Y34*60+Y35*75</f>
        <v>771.5</v>
      </c>
      <c r="Z36" s="235" t="s">
        <v>14</v>
      </c>
      <c r="AA36" s="205"/>
      <c r="AB36" s="205"/>
      <c r="AC36" s="205"/>
      <c r="AD36" s="206"/>
      <c r="AE36" s="132">
        <f>AE30*68+AE31*45+AE32*25+AE34*60+AE35*75</f>
        <v>769</v>
      </c>
    </row>
    <row r="37" spans="1:41" s="35" customFormat="1" ht="26.25" customHeight="1">
      <c r="A37" s="39" t="s">
        <v>13</v>
      </c>
      <c r="B37" s="56"/>
      <c r="C37" s="40"/>
      <c r="D37" s="41"/>
      <c r="E37" s="42"/>
      <c r="F37" s="43"/>
      <c r="G37" s="55"/>
      <c r="H37" s="56" t="s">
        <v>13</v>
      </c>
      <c r="I37" s="39"/>
      <c r="J37" s="40"/>
      <c r="K37" s="41"/>
      <c r="L37" s="42"/>
      <c r="M37" s="55"/>
      <c r="N37" s="56" t="s">
        <v>13</v>
      </c>
      <c r="O37" s="39"/>
      <c r="P37" s="40"/>
      <c r="Q37" s="41"/>
      <c r="R37" s="42"/>
      <c r="S37" s="55"/>
      <c r="T37" s="52" t="s">
        <v>13</v>
      </c>
      <c r="U37" s="39"/>
      <c r="V37" s="40"/>
      <c r="W37" s="41"/>
      <c r="X37" s="42"/>
      <c r="Y37" s="43"/>
      <c r="Z37" s="56" t="s">
        <v>13</v>
      </c>
      <c r="AA37" s="39"/>
      <c r="AB37" s="40"/>
      <c r="AC37" s="41"/>
      <c r="AD37" s="42"/>
      <c r="AE37" s="38"/>
      <c r="AN37" s="44"/>
      <c r="AO37" s="37"/>
    </row>
    <row r="38" spans="1:41" s="46" customFormat="1" ht="24.75" customHeight="1">
      <c r="A38" s="45" t="s">
        <v>12</v>
      </c>
      <c r="B38" s="44"/>
      <c r="F38" s="36"/>
      <c r="G38" s="36"/>
      <c r="H38" s="47"/>
      <c r="L38" s="47" t="s">
        <v>11</v>
      </c>
      <c r="M38" s="47"/>
      <c r="N38" s="47"/>
      <c r="R38" s="47"/>
      <c r="S38" s="47"/>
      <c r="T38" s="47" t="s">
        <v>10</v>
      </c>
      <c r="Z38" s="48" t="s">
        <v>9</v>
      </c>
      <c r="AD38" s="47"/>
      <c r="AE38" s="47"/>
    </row>
  </sheetData>
  <mergeCells count="79">
    <mergeCell ref="H4:L4"/>
    <mergeCell ref="Z36:AD36"/>
    <mergeCell ref="B35:F35"/>
    <mergeCell ref="H35:L35"/>
    <mergeCell ref="N35:R35"/>
    <mergeCell ref="T35:X35"/>
    <mergeCell ref="Z35:AD35"/>
    <mergeCell ref="Z32:AD32"/>
    <mergeCell ref="B34:F34"/>
    <mergeCell ref="H34:L34"/>
    <mergeCell ref="N34:R34"/>
    <mergeCell ref="T34:X34"/>
    <mergeCell ref="Z34:AD34"/>
    <mergeCell ref="B33:F33"/>
    <mergeCell ref="H33:L33"/>
    <mergeCell ref="N33:R33"/>
    <mergeCell ref="T33:X33"/>
    <mergeCell ref="Z33:AD33"/>
    <mergeCell ref="A30:A36"/>
    <mergeCell ref="B30:F30"/>
    <mergeCell ref="H30:L30"/>
    <mergeCell ref="N30:R30"/>
    <mergeCell ref="T30:X30"/>
    <mergeCell ref="B32:F32"/>
    <mergeCell ref="H32:L32"/>
    <mergeCell ref="N32:R32"/>
    <mergeCell ref="T32:X32"/>
    <mergeCell ref="B36:F36"/>
    <mergeCell ref="H36:L36"/>
    <mergeCell ref="N36:R36"/>
    <mergeCell ref="T36:X36"/>
    <mergeCell ref="Z30:AD30"/>
    <mergeCell ref="B31:F31"/>
    <mergeCell ref="H31:L31"/>
    <mergeCell ref="N31:R31"/>
    <mergeCell ref="T31:X31"/>
    <mergeCell ref="Z31:AD31"/>
    <mergeCell ref="A25:A27"/>
    <mergeCell ref="B25:B27"/>
    <mergeCell ref="H25:H27"/>
    <mergeCell ref="T25:T27"/>
    <mergeCell ref="Z25:Z27"/>
    <mergeCell ref="A21:A24"/>
    <mergeCell ref="B21:B24"/>
    <mergeCell ref="H21:H24"/>
    <mergeCell ref="T21:T24"/>
    <mergeCell ref="Z21:Z24"/>
    <mergeCell ref="A1:AC1"/>
    <mergeCell ref="U2:AD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15:A20"/>
    <mergeCell ref="B15:B20"/>
    <mergeCell ref="H15:H20"/>
    <mergeCell ref="A5:A7"/>
    <mergeCell ref="B5:B7"/>
    <mergeCell ref="H5:H7"/>
    <mergeCell ref="A8:A14"/>
    <mergeCell ref="B8:B14"/>
    <mergeCell ref="H8:H14"/>
    <mergeCell ref="N5:N7"/>
    <mergeCell ref="N8:N14"/>
    <mergeCell ref="N21:N24"/>
    <mergeCell ref="N25:N27"/>
    <mergeCell ref="Z5:Z7"/>
    <mergeCell ref="Z8:Z14"/>
    <mergeCell ref="T5:T7"/>
    <mergeCell ref="T8:T14"/>
    <mergeCell ref="N15:N20"/>
    <mergeCell ref="T15:T20"/>
    <mergeCell ref="Z15:Z20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38"/>
  <sheetViews>
    <sheetView zoomScale="75" zoomScaleNormal="75" workbookViewId="0">
      <selection activeCell="Z25" sqref="Z25:Z27"/>
    </sheetView>
  </sheetViews>
  <sheetFormatPr defaultRowHeight="15"/>
  <cols>
    <col min="1" max="1" width="5.25" style="27" customWidth="1"/>
    <col min="2" max="2" width="4.375" style="27" customWidth="1"/>
    <col min="3" max="3" width="6.5" style="27" customWidth="1"/>
    <col min="4" max="4" width="5" style="27" customWidth="1"/>
    <col min="5" max="5" width="5.75" style="27" customWidth="1"/>
    <col min="6" max="6" width="6.25" style="27" customWidth="1"/>
    <col min="7" max="7" width="7.125" style="27" customWidth="1"/>
    <col min="8" max="8" width="5.5" style="27" customWidth="1"/>
    <col min="9" max="9" width="6.5" style="27" customWidth="1"/>
    <col min="10" max="10" width="7.5" style="27" customWidth="1"/>
    <col min="11" max="11" width="6.25" style="27" customWidth="1"/>
    <col min="12" max="12" width="5.625" style="27" customWidth="1"/>
    <col min="13" max="13" width="7.125" style="27" customWidth="1"/>
    <col min="14" max="14" width="5.25" style="27" customWidth="1"/>
    <col min="15" max="16" width="6.5" style="27" customWidth="1"/>
    <col min="17" max="18" width="6.625" style="27" customWidth="1"/>
    <col min="19" max="19" width="7.125" style="27" customWidth="1"/>
    <col min="20" max="20" width="5.375" style="27" customWidth="1"/>
    <col min="21" max="21" width="6.5" style="27" customWidth="1"/>
    <col min="22" max="22" width="6.375" style="27" customWidth="1"/>
    <col min="23" max="23" width="6" style="27" customWidth="1"/>
    <col min="24" max="24" width="5.75" style="27" customWidth="1"/>
    <col min="25" max="25" width="7.125" style="27" customWidth="1"/>
    <col min="26" max="26" width="5" style="27" customWidth="1"/>
    <col min="27" max="27" width="6.5" style="27" customWidth="1"/>
    <col min="28" max="28" width="7" style="27" customWidth="1"/>
    <col min="29" max="30" width="5.75" style="27" customWidth="1"/>
    <col min="31" max="31" width="7.125" style="27" customWidth="1"/>
    <col min="32" max="16384" width="9" style="17"/>
  </cols>
  <sheetData>
    <row r="1" spans="1:32" ht="25.5">
      <c r="A1" s="192" t="s">
        <v>214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93"/>
      <c r="AE1" s="93"/>
    </row>
    <row r="2" spans="1:32" ht="20.25">
      <c r="A2" s="94" t="s">
        <v>210</v>
      </c>
      <c r="B2" s="53"/>
      <c r="C2" s="53"/>
      <c r="D2" s="53"/>
      <c r="E2" s="53"/>
      <c r="F2" s="53"/>
      <c r="G2" s="53"/>
      <c r="H2" s="53"/>
      <c r="I2" s="18"/>
      <c r="J2" s="18"/>
      <c r="K2" s="18"/>
      <c r="L2" s="18"/>
      <c r="M2" s="18"/>
      <c r="N2" s="18"/>
      <c r="O2" s="18" t="s">
        <v>24</v>
      </c>
      <c r="P2" s="18"/>
      <c r="Q2" s="18"/>
      <c r="R2" s="18"/>
      <c r="S2" s="18"/>
      <c r="T2" s="18"/>
      <c r="U2" s="194" t="s">
        <v>25</v>
      </c>
      <c r="V2" s="194"/>
      <c r="W2" s="194"/>
      <c r="X2" s="194"/>
      <c r="Y2" s="194"/>
      <c r="Z2" s="194"/>
      <c r="AA2" s="194"/>
      <c r="AB2" s="194"/>
      <c r="AC2" s="194"/>
      <c r="AD2" s="194"/>
      <c r="AE2" s="19"/>
    </row>
    <row r="3" spans="1:32" ht="16.5">
      <c r="A3" s="57" t="s">
        <v>26</v>
      </c>
      <c r="B3" s="211">
        <f>萬新葷菜單!A17</f>
        <v>44732</v>
      </c>
      <c r="C3" s="196"/>
      <c r="D3" s="196"/>
      <c r="E3" s="212">
        <f>萬新葷菜單!B3</f>
        <v>44711</v>
      </c>
      <c r="F3" s="212"/>
      <c r="G3" s="213"/>
      <c r="H3" s="195">
        <f>萬新葷菜單!A18</f>
        <v>44733</v>
      </c>
      <c r="I3" s="196"/>
      <c r="J3" s="196"/>
      <c r="K3" s="197">
        <f>H3</f>
        <v>44733</v>
      </c>
      <c r="L3" s="197"/>
      <c r="M3" s="198"/>
      <c r="N3" s="195">
        <f>萬新葷菜單!A19</f>
        <v>44734</v>
      </c>
      <c r="O3" s="196"/>
      <c r="P3" s="196"/>
      <c r="Q3" s="197">
        <f>N3</f>
        <v>44734</v>
      </c>
      <c r="R3" s="197"/>
      <c r="S3" s="198"/>
      <c r="T3" s="196">
        <f>萬新葷菜單!A20</f>
        <v>44735</v>
      </c>
      <c r="U3" s="196"/>
      <c r="V3" s="196"/>
      <c r="W3" s="197">
        <f>T3</f>
        <v>44735</v>
      </c>
      <c r="X3" s="197"/>
      <c r="Y3" s="198"/>
      <c r="Z3" s="195">
        <f>萬新葷菜單!A21</f>
        <v>44736</v>
      </c>
      <c r="AA3" s="196"/>
      <c r="AB3" s="196"/>
      <c r="AC3" s="197">
        <f>Z3</f>
        <v>44736</v>
      </c>
      <c r="AD3" s="197"/>
      <c r="AE3" s="199"/>
    </row>
    <row r="4" spans="1:32" s="24" customFormat="1" ht="16.5">
      <c r="A4" s="58" t="s">
        <v>27</v>
      </c>
      <c r="B4" s="134" t="s">
        <v>28</v>
      </c>
      <c r="C4" s="21" t="s">
        <v>29</v>
      </c>
      <c r="D4" s="22" t="s">
        <v>30</v>
      </c>
      <c r="E4" s="21" t="s">
        <v>31</v>
      </c>
      <c r="F4" s="21" t="s">
        <v>32</v>
      </c>
      <c r="G4" s="59" t="s">
        <v>43</v>
      </c>
      <c r="H4" s="54" t="s">
        <v>33</v>
      </c>
      <c r="I4" s="21" t="s">
        <v>29</v>
      </c>
      <c r="J4" s="22" t="s">
        <v>30</v>
      </c>
      <c r="K4" s="64" t="s">
        <v>31</v>
      </c>
      <c r="L4" s="162" t="s">
        <v>32</v>
      </c>
      <c r="M4" s="59" t="s">
        <v>43</v>
      </c>
      <c r="N4" s="54" t="s">
        <v>33</v>
      </c>
      <c r="O4" s="101" t="s">
        <v>29</v>
      </c>
      <c r="P4" s="22" t="s">
        <v>30</v>
      </c>
      <c r="Q4" s="64" t="s">
        <v>31</v>
      </c>
      <c r="R4" s="64" t="s">
        <v>34</v>
      </c>
      <c r="S4" s="160" t="s">
        <v>43</v>
      </c>
      <c r="T4" s="51" t="s">
        <v>33</v>
      </c>
      <c r="U4" s="21" t="s">
        <v>29</v>
      </c>
      <c r="V4" s="22" t="s">
        <v>30</v>
      </c>
      <c r="W4" s="64" t="s">
        <v>31</v>
      </c>
      <c r="X4" s="64" t="s">
        <v>34</v>
      </c>
      <c r="Y4" s="59" t="s">
        <v>43</v>
      </c>
      <c r="Z4" s="54" t="s">
        <v>33</v>
      </c>
      <c r="AA4" s="21" t="s">
        <v>29</v>
      </c>
      <c r="AB4" s="22" t="s">
        <v>30</v>
      </c>
      <c r="AC4" s="64" t="s">
        <v>31</v>
      </c>
      <c r="AD4" s="64" t="s">
        <v>34</v>
      </c>
      <c r="AE4" s="161" t="s">
        <v>44</v>
      </c>
      <c r="AF4" s="25"/>
    </row>
    <row r="5" spans="1:32" s="24" customFormat="1" ht="16.5">
      <c r="A5" s="189" t="s">
        <v>39</v>
      </c>
      <c r="B5" s="229" t="str">
        <f>萬新葷菜單!C17</f>
        <v>白米飯</v>
      </c>
      <c r="C5" s="79" t="s">
        <v>118</v>
      </c>
      <c r="D5" s="176">
        <v>110</v>
      </c>
      <c r="E5" s="178">
        <f t="shared" ref="E5" si="0">D5*410/1000</f>
        <v>45.1</v>
      </c>
      <c r="F5" s="110" t="s">
        <v>196</v>
      </c>
      <c r="G5" s="63"/>
      <c r="H5" s="208" t="str">
        <f>萬新葷菜單!C18</f>
        <v>燕麥米飯</v>
      </c>
      <c r="I5" s="79" t="s">
        <v>118</v>
      </c>
      <c r="J5" s="176">
        <v>93</v>
      </c>
      <c r="K5" s="178">
        <f t="shared" ref="K5:K6" si="1">J5*410/1000</f>
        <v>38.130000000000003</v>
      </c>
      <c r="L5" s="110" t="s">
        <v>196</v>
      </c>
      <c r="M5" s="63"/>
      <c r="N5" s="214" t="str">
        <f>萬新葷菜單!D19</f>
        <v>飯  湯</v>
      </c>
      <c r="O5" s="103" t="s">
        <v>106</v>
      </c>
      <c r="P5" s="121">
        <v>24</v>
      </c>
      <c r="Q5" s="178">
        <f t="shared" ref="Q5:Q11" si="2">P5*410/1000</f>
        <v>9.84</v>
      </c>
      <c r="R5" s="110" t="s">
        <v>197</v>
      </c>
      <c r="S5" s="63"/>
      <c r="T5" s="217" t="str">
        <f>萬新葷菜單!C20</f>
        <v>海苔飯</v>
      </c>
      <c r="U5" s="70" t="s">
        <v>118</v>
      </c>
      <c r="V5" s="176">
        <v>110</v>
      </c>
      <c r="W5" s="178">
        <f t="shared" ref="W5" si="3">V5*410/1000</f>
        <v>45.1</v>
      </c>
      <c r="X5" s="110" t="s">
        <v>196</v>
      </c>
      <c r="Y5" s="62"/>
      <c r="Z5" s="208" t="str">
        <f>萬新葷菜單!C21</f>
        <v>糙米飯</v>
      </c>
      <c r="AA5" s="70" t="s">
        <v>118</v>
      </c>
      <c r="AB5" s="176">
        <v>93</v>
      </c>
      <c r="AC5" s="178">
        <f t="shared" ref="AC5:AC6" si="4">AB5*410/1000</f>
        <v>38.130000000000003</v>
      </c>
      <c r="AD5" s="110" t="s">
        <v>196</v>
      </c>
      <c r="AE5" s="23"/>
      <c r="AF5" s="25"/>
    </row>
    <row r="6" spans="1:32" s="24" customFormat="1" ht="16.5">
      <c r="A6" s="190"/>
      <c r="B6" s="224"/>
      <c r="C6" s="79"/>
      <c r="D6" s="22"/>
      <c r="E6" s="21"/>
      <c r="F6" s="21"/>
      <c r="G6" s="63"/>
      <c r="H6" s="209"/>
      <c r="I6" s="79" t="s">
        <v>172</v>
      </c>
      <c r="J6" s="176">
        <v>17</v>
      </c>
      <c r="K6" s="178">
        <f t="shared" si="1"/>
        <v>6.97</v>
      </c>
      <c r="L6" s="110" t="s">
        <v>196</v>
      </c>
      <c r="M6" s="63"/>
      <c r="N6" s="215"/>
      <c r="O6" s="103" t="s">
        <v>116</v>
      </c>
      <c r="P6" s="121">
        <v>35</v>
      </c>
      <c r="Q6" s="178">
        <f t="shared" si="2"/>
        <v>14.35</v>
      </c>
      <c r="R6" s="110" t="s">
        <v>197</v>
      </c>
      <c r="S6" s="63"/>
      <c r="T6" s="218"/>
      <c r="U6" s="70" t="s">
        <v>131</v>
      </c>
      <c r="V6" s="176" t="s">
        <v>189</v>
      </c>
      <c r="W6" s="176" t="s">
        <v>189</v>
      </c>
      <c r="X6" s="110" t="s">
        <v>196</v>
      </c>
      <c r="Y6" s="62"/>
      <c r="Z6" s="209"/>
      <c r="AA6" s="70" t="s">
        <v>148</v>
      </c>
      <c r="AB6" s="176">
        <v>17</v>
      </c>
      <c r="AC6" s="178">
        <f t="shared" si="4"/>
        <v>6.97</v>
      </c>
      <c r="AD6" s="110" t="s">
        <v>196</v>
      </c>
      <c r="AE6" s="23"/>
      <c r="AF6" s="25"/>
    </row>
    <row r="7" spans="1:32" s="24" customFormat="1" ht="16.5">
      <c r="A7" s="191"/>
      <c r="B7" s="225"/>
      <c r="C7" s="79"/>
      <c r="D7" s="22"/>
      <c r="E7" s="21"/>
      <c r="F7" s="21"/>
      <c r="G7" s="63"/>
      <c r="H7" s="210"/>
      <c r="I7" s="79"/>
      <c r="J7" s="71"/>
      <c r="K7" s="72"/>
      <c r="L7" s="73"/>
      <c r="M7" s="63"/>
      <c r="N7" s="215"/>
      <c r="O7" s="103" t="s">
        <v>175</v>
      </c>
      <c r="P7" s="121">
        <v>11</v>
      </c>
      <c r="Q7" s="178">
        <f t="shared" si="2"/>
        <v>4.51</v>
      </c>
      <c r="R7" s="110" t="s">
        <v>199</v>
      </c>
      <c r="S7" s="63"/>
      <c r="T7" s="219"/>
      <c r="U7" s="70"/>
      <c r="V7" s="71"/>
      <c r="W7" s="72"/>
      <c r="X7" s="72"/>
      <c r="Y7" s="62"/>
      <c r="Z7" s="210"/>
      <c r="AA7" s="70"/>
      <c r="AB7" s="71"/>
      <c r="AC7" s="72"/>
      <c r="AD7" s="72"/>
      <c r="AE7" s="23"/>
      <c r="AF7" s="25"/>
    </row>
    <row r="8" spans="1:32" s="28" customFormat="1" ht="16.5" customHeight="1">
      <c r="A8" s="189" t="s">
        <v>38</v>
      </c>
      <c r="B8" s="223" t="str">
        <f>萬新葷菜單!D17</f>
        <v>筍 燜 雞</v>
      </c>
      <c r="C8" s="79" t="s">
        <v>116</v>
      </c>
      <c r="D8" s="121">
        <v>75</v>
      </c>
      <c r="E8" s="178">
        <f t="shared" ref="E8:E10" si="5">D8*410/1000</f>
        <v>30.75</v>
      </c>
      <c r="F8" s="110" t="s">
        <v>197</v>
      </c>
      <c r="G8" s="95"/>
      <c r="H8" s="214" t="str">
        <f>萬新葷菜單!D18</f>
        <v>紅 燒 肉</v>
      </c>
      <c r="I8" s="79" t="s">
        <v>173</v>
      </c>
      <c r="J8" s="121">
        <v>65</v>
      </c>
      <c r="K8" s="178">
        <f t="shared" ref="K8:K10" si="6">J8*410/1000</f>
        <v>26.65</v>
      </c>
      <c r="L8" s="110" t="s">
        <v>197</v>
      </c>
      <c r="M8" s="81"/>
      <c r="N8" s="215"/>
      <c r="O8" s="103" t="s">
        <v>141</v>
      </c>
      <c r="P8" s="121">
        <v>40</v>
      </c>
      <c r="Q8" s="178">
        <f t="shared" si="2"/>
        <v>16.399999999999999</v>
      </c>
      <c r="R8" s="110" t="s">
        <v>199</v>
      </c>
      <c r="S8" s="75"/>
      <c r="T8" s="217" t="str">
        <f>萬新葷菜單!D20</f>
        <v>鹽酥魚丁</v>
      </c>
      <c r="U8" s="70" t="s">
        <v>175</v>
      </c>
      <c r="V8" s="121">
        <v>62</v>
      </c>
      <c r="W8" s="178">
        <f t="shared" ref="W8:W10" si="7">V8*410/1000</f>
        <v>25.42</v>
      </c>
      <c r="X8" s="110" t="s">
        <v>199</v>
      </c>
      <c r="Y8" s="76"/>
      <c r="Z8" s="220" t="str">
        <f>萬新葷菜單!D21</f>
        <v>三杯肉片</v>
      </c>
      <c r="AA8" s="70" t="s">
        <v>120</v>
      </c>
      <c r="AB8" s="121">
        <v>70</v>
      </c>
      <c r="AC8" s="178">
        <f t="shared" ref="AC8:AC9" si="8">AB8*410/1000</f>
        <v>28.7</v>
      </c>
      <c r="AD8" s="110" t="s">
        <v>197</v>
      </c>
      <c r="AE8" s="60"/>
      <c r="AF8" s="27"/>
    </row>
    <row r="9" spans="1:32" s="28" customFormat="1" ht="16.5">
      <c r="A9" s="190"/>
      <c r="B9" s="224"/>
      <c r="C9" s="79" t="s">
        <v>168</v>
      </c>
      <c r="D9" s="121">
        <v>30</v>
      </c>
      <c r="E9" s="178">
        <f t="shared" si="5"/>
        <v>12.3</v>
      </c>
      <c r="F9" s="110" t="s">
        <v>196</v>
      </c>
      <c r="G9" s="95"/>
      <c r="H9" s="215"/>
      <c r="I9" s="79" t="s">
        <v>110</v>
      </c>
      <c r="J9" s="72">
        <v>14</v>
      </c>
      <c r="K9" s="178">
        <f t="shared" si="6"/>
        <v>5.74</v>
      </c>
      <c r="L9" s="110" t="s">
        <v>199</v>
      </c>
      <c r="M9" s="77"/>
      <c r="N9" s="215"/>
      <c r="O9" s="103" t="s">
        <v>121</v>
      </c>
      <c r="P9" s="121">
        <v>22</v>
      </c>
      <c r="Q9" s="178">
        <f t="shared" si="2"/>
        <v>9.02</v>
      </c>
      <c r="R9" s="110" t="s">
        <v>196</v>
      </c>
      <c r="S9" s="75"/>
      <c r="T9" s="218"/>
      <c r="U9" s="70" t="s">
        <v>143</v>
      </c>
      <c r="V9" s="121">
        <v>33</v>
      </c>
      <c r="W9" s="178">
        <f t="shared" si="7"/>
        <v>13.53</v>
      </c>
      <c r="X9" s="110" t="s">
        <v>199</v>
      </c>
      <c r="Y9" s="76"/>
      <c r="Z9" s="221"/>
      <c r="AA9" s="70" t="s">
        <v>121</v>
      </c>
      <c r="AB9" s="78">
        <v>35</v>
      </c>
      <c r="AC9" s="178">
        <f t="shared" si="8"/>
        <v>14.35</v>
      </c>
      <c r="AD9" s="110" t="s">
        <v>196</v>
      </c>
      <c r="AE9" s="60"/>
      <c r="AF9" s="27"/>
    </row>
    <row r="10" spans="1:32" s="28" customFormat="1" ht="16.5">
      <c r="A10" s="190"/>
      <c r="B10" s="224"/>
      <c r="C10" s="79" t="s">
        <v>110</v>
      </c>
      <c r="D10" s="121">
        <v>15</v>
      </c>
      <c r="E10" s="178">
        <f t="shared" si="5"/>
        <v>6.15</v>
      </c>
      <c r="F10" s="110" t="s">
        <v>199</v>
      </c>
      <c r="G10" s="95"/>
      <c r="H10" s="215"/>
      <c r="I10" s="79" t="s">
        <v>114</v>
      </c>
      <c r="J10" s="72">
        <v>34</v>
      </c>
      <c r="K10" s="178">
        <f t="shared" si="6"/>
        <v>13.94</v>
      </c>
      <c r="L10" s="110" t="s">
        <v>199</v>
      </c>
      <c r="M10" s="77"/>
      <c r="N10" s="215"/>
      <c r="O10" s="103" t="s">
        <v>110</v>
      </c>
      <c r="P10" s="121">
        <v>15</v>
      </c>
      <c r="Q10" s="178">
        <f t="shared" si="2"/>
        <v>6.15</v>
      </c>
      <c r="R10" s="110" t="s">
        <v>199</v>
      </c>
      <c r="S10" s="75"/>
      <c r="T10" s="218"/>
      <c r="U10" s="70" t="s">
        <v>139</v>
      </c>
      <c r="V10" s="74">
        <v>13</v>
      </c>
      <c r="W10" s="178">
        <f t="shared" si="7"/>
        <v>5.33</v>
      </c>
      <c r="X10" s="110" t="s">
        <v>199</v>
      </c>
      <c r="Y10" s="76"/>
      <c r="Z10" s="221"/>
      <c r="AA10" s="70"/>
      <c r="AB10" s="78"/>
      <c r="AC10" s="178"/>
      <c r="AD10" s="74"/>
      <c r="AE10" s="60"/>
      <c r="AF10" s="27"/>
    </row>
    <row r="11" spans="1:32" s="28" customFormat="1" ht="16.5">
      <c r="A11" s="190"/>
      <c r="B11" s="224"/>
      <c r="C11" s="79"/>
      <c r="D11" s="20"/>
      <c r="E11" s="21"/>
      <c r="F11" s="110"/>
      <c r="G11" s="95"/>
      <c r="H11" s="215"/>
      <c r="I11" s="79"/>
      <c r="J11" s="79"/>
      <c r="K11" s="72"/>
      <c r="L11" s="72"/>
      <c r="M11" s="77"/>
      <c r="N11" s="215"/>
      <c r="O11" s="103" t="s">
        <v>176</v>
      </c>
      <c r="P11" s="121">
        <v>1</v>
      </c>
      <c r="Q11" s="178">
        <f t="shared" si="2"/>
        <v>0.41</v>
      </c>
      <c r="R11" s="110" t="s">
        <v>199</v>
      </c>
      <c r="S11" s="77"/>
      <c r="T11" s="218"/>
      <c r="U11" s="70"/>
      <c r="V11" s="74"/>
      <c r="W11" s="74"/>
      <c r="X11" s="74"/>
      <c r="Y11" s="76"/>
      <c r="Z11" s="221"/>
      <c r="AA11" s="70"/>
      <c r="AB11" s="78"/>
      <c r="AC11" s="74"/>
      <c r="AD11" s="74"/>
      <c r="AE11" s="60"/>
      <c r="AF11" s="30"/>
    </row>
    <row r="12" spans="1:32" s="28" customFormat="1" ht="16.5">
      <c r="A12" s="190"/>
      <c r="B12" s="224"/>
      <c r="C12" s="79"/>
      <c r="D12" s="20"/>
      <c r="E12" s="20"/>
      <c r="F12" s="20"/>
      <c r="G12" s="96"/>
      <c r="H12" s="215"/>
      <c r="I12" s="79"/>
      <c r="J12" s="79"/>
      <c r="K12" s="72"/>
      <c r="L12" s="72"/>
      <c r="M12" s="77"/>
      <c r="N12" s="215"/>
      <c r="O12" s="103" t="s">
        <v>107</v>
      </c>
      <c r="P12" s="72" t="s">
        <v>189</v>
      </c>
      <c r="Q12" s="72" t="s">
        <v>189</v>
      </c>
      <c r="R12" s="110" t="s">
        <v>196</v>
      </c>
      <c r="S12" s="77"/>
      <c r="T12" s="218"/>
      <c r="U12" s="70"/>
      <c r="V12" s="74"/>
      <c r="W12" s="74"/>
      <c r="X12" s="74"/>
      <c r="Y12" s="76"/>
      <c r="Z12" s="221"/>
      <c r="AA12" s="70"/>
      <c r="AB12" s="78"/>
      <c r="AC12" s="74"/>
      <c r="AD12" s="74"/>
      <c r="AE12" s="60"/>
      <c r="AF12" s="27"/>
    </row>
    <row r="13" spans="1:32" s="28" customFormat="1" ht="15.75" customHeight="1">
      <c r="A13" s="190"/>
      <c r="B13" s="224"/>
      <c r="C13" s="79"/>
      <c r="D13" s="20"/>
      <c r="E13" s="20"/>
      <c r="F13" s="20"/>
      <c r="G13" s="96"/>
      <c r="H13" s="215"/>
      <c r="I13" s="79"/>
      <c r="J13" s="79"/>
      <c r="K13" s="72"/>
      <c r="L13" s="72"/>
      <c r="M13" s="77"/>
      <c r="N13" s="215"/>
      <c r="O13" s="103" t="s">
        <v>177</v>
      </c>
      <c r="P13" s="72" t="s">
        <v>189</v>
      </c>
      <c r="Q13" s="72" t="s">
        <v>189</v>
      </c>
      <c r="R13" s="110" t="s">
        <v>196</v>
      </c>
      <c r="S13" s="77"/>
      <c r="T13" s="218"/>
      <c r="U13" s="70"/>
      <c r="V13" s="74"/>
      <c r="W13" s="74"/>
      <c r="X13" s="74"/>
      <c r="Y13" s="76"/>
      <c r="Z13" s="221"/>
      <c r="AA13" s="70"/>
      <c r="AB13" s="78"/>
      <c r="AC13" s="74"/>
      <c r="AD13" s="74"/>
      <c r="AE13" s="60"/>
      <c r="AF13" s="27"/>
    </row>
    <row r="14" spans="1:32" s="28" customFormat="1" ht="16.5">
      <c r="A14" s="191"/>
      <c r="B14" s="225"/>
      <c r="C14" s="79"/>
      <c r="D14" s="20"/>
      <c r="E14" s="20"/>
      <c r="F14" s="20"/>
      <c r="G14" s="96"/>
      <c r="H14" s="216"/>
      <c r="I14" s="79"/>
      <c r="J14" s="79"/>
      <c r="K14" s="72"/>
      <c r="L14" s="72"/>
      <c r="M14" s="77"/>
      <c r="N14" s="216"/>
      <c r="O14" s="103" t="s">
        <v>118</v>
      </c>
      <c r="P14" s="121">
        <v>100</v>
      </c>
      <c r="Q14" s="178">
        <f t="shared" ref="Q14:Q15" si="9">P14*410/1000</f>
        <v>41</v>
      </c>
      <c r="R14" s="110" t="s">
        <v>196</v>
      </c>
      <c r="S14" s="77"/>
      <c r="T14" s="219"/>
      <c r="U14" s="70"/>
      <c r="V14" s="74"/>
      <c r="W14" s="74"/>
      <c r="X14" s="74"/>
      <c r="Y14" s="76"/>
      <c r="Z14" s="222"/>
      <c r="AA14" s="70"/>
      <c r="AB14" s="78"/>
      <c r="AC14" s="74"/>
      <c r="AD14" s="74"/>
      <c r="AE14" s="60"/>
      <c r="AF14" s="27"/>
    </row>
    <row r="15" spans="1:32" s="28" customFormat="1" ht="15.75" customHeight="1">
      <c r="A15" s="200" t="s">
        <v>35</v>
      </c>
      <c r="B15" s="223" t="str">
        <f>萬新葷菜單!E17</f>
        <v>洋蔥炒蛋</v>
      </c>
      <c r="C15" s="79" t="s">
        <v>121</v>
      </c>
      <c r="D15" s="121">
        <v>44</v>
      </c>
      <c r="E15" s="178">
        <f t="shared" ref="E15:E16" si="10">D15*410/1000</f>
        <v>18.04</v>
      </c>
      <c r="F15" s="110" t="s">
        <v>196</v>
      </c>
      <c r="G15" s="96"/>
      <c r="H15" s="214" t="str">
        <f>萬新葷菜單!E18</f>
        <v>鐵板豆腐</v>
      </c>
      <c r="I15" s="79" t="s">
        <v>174</v>
      </c>
      <c r="J15" s="121">
        <v>45</v>
      </c>
      <c r="K15" s="178">
        <f t="shared" ref="K15" si="11">J15*410/1000</f>
        <v>18.45</v>
      </c>
      <c r="L15" s="110" t="s">
        <v>196</v>
      </c>
      <c r="M15" s="77"/>
      <c r="N15" s="220" t="str">
        <f>萬新葷菜單!E19</f>
        <v>麥克雞塊×3</v>
      </c>
      <c r="O15" s="103" t="s">
        <v>178</v>
      </c>
      <c r="P15" s="121">
        <v>60</v>
      </c>
      <c r="Q15" s="178">
        <f t="shared" si="9"/>
        <v>24.6</v>
      </c>
      <c r="R15" s="110" t="s">
        <v>197</v>
      </c>
      <c r="S15" s="77"/>
      <c r="T15" s="226" t="str">
        <f>萬新葷菜單!E20</f>
        <v>香菇肉燥</v>
      </c>
      <c r="U15" s="70" t="s">
        <v>160</v>
      </c>
      <c r="V15" s="121">
        <v>25</v>
      </c>
      <c r="W15" s="178">
        <f t="shared" ref="W15:W16" si="12">V15*410/1000</f>
        <v>10.25</v>
      </c>
      <c r="X15" s="110" t="s">
        <v>197</v>
      </c>
      <c r="Y15" s="76"/>
      <c r="Z15" s="220" t="str">
        <f>萬新葷菜單!E21</f>
        <v>關 東 煮</v>
      </c>
      <c r="AA15" s="70" t="s">
        <v>111</v>
      </c>
      <c r="AB15" s="121">
        <v>20</v>
      </c>
      <c r="AC15" s="178">
        <f t="shared" ref="AC15:AC19" si="13">AB15*410/1000</f>
        <v>8.1999999999999993</v>
      </c>
      <c r="AD15" s="74" t="s">
        <v>200</v>
      </c>
      <c r="AE15" s="60"/>
      <c r="AF15" s="27"/>
    </row>
    <row r="16" spans="1:32" s="28" customFormat="1" ht="16.5" customHeight="1">
      <c r="A16" s="190"/>
      <c r="B16" s="224"/>
      <c r="C16" s="79" t="s">
        <v>122</v>
      </c>
      <c r="D16" s="121">
        <v>50</v>
      </c>
      <c r="E16" s="178">
        <f t="shared" si="10"/>
        <v>20.5</v>
      </c>
      <c r="F16" s="110" t="s">
        <v>199</v>
      </c>
      <c r="G16" s="97"/>
      <c r="H16" s="215"/>
      <c r="I16" s="79"/>
      <c r="J16" s="121"/>
      <c r="K16" s="72"/>
      <c r="L16" s="72"/>
      <c r="M16" s="77"/>
      <c r="N16" s="221"/>
      <c r="O16" s="103"/>
      <c r="P16" s="79"/>
      <c r="Q16" s="72"/>
      <c r="R16" s="72"/>
      <c r="S16" s="77"/>
      <c r="T16" s="227"/>
      <c r="U16" s="70" t="s">
        <v>179</v>
      </c>
      <c r="V16" s="121">
        <v>20</v>
      </c>
      <c r="W16" s="178">
        <f t="shared" si="12"/>
        <v>8.1999999999999993</v>
      </c>
      <c r="X16" s="110" t="s">
        <v>197</v>
      </c>
      <c r="Y16" s="73"/>
      <c r="Z16" s="221"/>
      <c r="AA16" s="70" t="s">
        <v>114</v>
      </c>
      <c r="AB16" s="121">
        <v>30</v>
      </c>
      <c r="AC16" s="178">
        <f t="shared" si="13"/>
        <v>12.3</v>
      </c>
      <c r="AD16" s="110" t="s">
        <v>196</v>
      </c>
      <c r="AE16" s="61"/>
      <c r="AF16" s="27"/>
    </row>
    <row r="17" spans="1:32" s="28" customFormat="1" ht="16.5">
      <c r="A17" s="190"/>
      <c r="B17" s="224"/>
      <c r="C17" s="79"/>
      <c r="D17" s="26"/>
      <c r="E17" s="29"/>
      <c r="F17" s="29"/>
      <c r="G17" s="98"/>
      <c r="H17" s="215"/>
      <c r="I17" s="79"/>
      <c r="J17" s="79"/>
      <c r="K17" s="72"/>
      <c r="L17" s="72"/>
      <c r="M17" s="77"/>
      <c r="N17" s="221"/>
      <c r="O17" s="103"/>
      <c r="P17" s="79"/>
      <c r="Q17" s="72"/>
      <c r="R17" s="72"/>
      <c r="S17" s="77"/>
      <c r="T17" s="227"/>
      <c r="U17" s="70" t="s">
        <v>107</v>
      </c>
      <c r="V17" s="72" t="s">
        <v>189</v>
      </c>
      <c r="W17" s="176" t="s">
        <v>189</v>
      </c>
      <c r="X17" s="110" t="s">
        <v>196</v>
      </c>
      <c r="Y17" s="73"/>
      <c r="Z17" s="221"/>
      <c r="AA17" s="70" t="s">
        <v>112</v>
      </c>
      <c r="AB17" s="79">
        <v>12</v>
      </c>
      <c r="AC17" s="178">
        <f t="shared" si="13"/>
        <v>4.92</v>
      </c>
      <c r="AD17" s="110" t="s">
        <v>196</v>
      </c>
      <c r="AE17" s="61"/>
      <c r="AF17" s="27"/>
    </row>
    <row r="18" spans="1:32" s="28" customFormat="1" ht="16.5">
      <c r="A18" s="190"/>
      <c r="B18" s="224"/>
      <c r="C18" s="79"/>
      <c r="D18" s="20"/>
      <c r="E18" s="20"/>
      <c r="F18" s="20"/>
      <c r="G18" s="96"/>
      <c r="H18" s="215"/>
      <c r="I18" s="79"/>
      <c r="J18" s="79"/>
      <c r="K18" s="72"/>
      <c r="L18" s="72"/>
      <c r="M18" s="77"/>
      <c r="N18" s="221"/>
      <c r="O18" s="103"/>
      <c r="P18" s="79"/>
      <c r="Q18" s="72"/>
      <c r="R18" s="72"/>
      <c r="S18" s="77"/>
      <c r="T18" s="227"/>
      <c r="U18" s="70" t="s">
        <v>121</v>
      </c>
      <c r="V18" s="121">
        <v>24</v>
      </c>
      <c r="W18" s="178">
        <f t="shared" ref="W18" si="14">V18*410/1000</f>
        <v>9.84</v>
      </c>
      <c r="X18" s="110" t="s">
        <v>196</v>
      </c>
      <c r="Y18" s="73"/>
      <c r="Z18" s="221"/>
      <c r="AA18" s="70" t="s">
        <v>174</v>
      </c>
      <c r="AB18" s="79">
        <v>20</v>
      </c>
      <c r="AC18" s="178">
        <f t="shared" si="13"/>
        <v>8.1999999999999993</v>
      </c>
      <c r="AD18" s="110" t="s">
        <v>196</v>
      </c>
      <c r="AE18" s="61"/>
      <c r="AF18" s="27"/>
    </row>
    <row r="19" spans="1:32" s="28" customFormat="1" ht="16.5">
      <c r="A19" s="190"/>
      <c r="B19" s="224"/>
      <c r="C19" s="79"/>
      <c r="D19" s="20"/>
      <c r="E19" s="20"/>
      <c r="F19" s="20"/>
      <c r="G19" s="96"/>
      <c r="H19" s="215"/>
      <c r="I19" s="79"/>
      <c r="J19" s="79"/>
      <c r="K19" s="72"/>
      <c r="L19" s="72"/>
      <c r="M19" s="77"/>
      <c r="N19" s="221"/>
      <c r="O19" s="103"/>
      <c r="P19" s="79"/>
      <c r="Q19" s="72"/>
      <c r="R19" s="72"/>
      <c r="S19" s="77"/>
      <c r="T19" s="227"/>
      <c r="U19" s="70"/>
      <c r="V19" s="121"/>
      <c r="W19" s="121"/>
      <c r="X19" s="72"/>
      <c r="Y19" s="73"/>
      <c r="Z19" s="221"/>
      <c r="AA19" s="70" t="s">
        <v>181</v>
      </c>
      <c r="AB19" s="79">
        <v>14</v>
      </c>
      <c r="AC19" s="178">
        <f t="shared" si="13"/>
        <v>5.74</v>
      </c>
      <c r="AD19" s="110" t="s">
        <v>199</v>
      </c>
      <c r="AE19" s="61"/>
      <c r="AF19" s="27"/>
    </row>
    <row r="20" spans="1:32" s="28" customFormat="1" ht="16.5">
      <c r="A20" s="191"/>
      <c r="B20" s="225"/>
      <c r="C20" s="79"/>
      <c r="D20" s="20"/>
      <c r="E20" s="20"/>
      <c r="F20" s="20"/>
      <c r="G20" s="96"/>
      <c r="H20" s="216"/>
      <c r="I20" s="79"/>
      <c r="J20" s="79"/>
      <c r="K20" s="72"/>
      <c r="L20" s="72"/>
      <c r="M20" s="77"/>
      <c r="N20" s="222"/>
      <c r="O20" s="103"/>
      <c r="P20" s="79"/>
      <c r="Q20" s="72"/>
      <c r="R20" s="72"/>
      <c r="S20" s="77"/>
      <c r="T20" s="228"/>
      <c r="U20" s="70"/>
      <c r="V20" s="79"/>
      <c r="W20" s="72"/>
      <c r="X20" s="72"/>
      <c r="Y20" s="73"/>
      <c r="Z20" s="222"/>
      <c r="AA20" s="70"/>
      <c r="AB20" s="79"/>
      <c r="AC20" s="72"/>
      <c r="AD20" s="72"/>
      <c r="AE20" s="61"/>
    </row>
    <row r="21" spans="1:32" s="28" customFormat="1" ht="16.5" customHeight="1">
      <c r="A21" s="200" t="s">
        <v>36</v>
      </c>
      <c r="B21" s="223" t="str">
        <f>萬新葷菜單!F17</f>
        <v>炒青江菜</v>
      </c>
      <c r="C21" s="79" t="s">
        <v>169</v>
      </c>
      <c r="D21" s="121">
        <v>100</v>
      </c>
      <c r="E21" s="178">
        <f t="shared" ref="E21" si="15">D21*410/1000</f>
        <v>41</v>
      </c>
      <c r="F21" s="110" t="s">
        <v>199</v>
      </c>
      <c r="G21" s="96"/>
      <c r="H21" s="214" t="str">
        <f>萬新葷菜單!F18</f>
        <v>炒 菜 豆</v>
      </c>
      <c r="I21" s="79" t="s">
        <v>115</v>
      </c>
      <c r="J21" s="121">
        <v>100</v>
      </c>
      <c r="K21" s="178">
        <f t="shared" ref="K21" si="16">J21*410/1000</f>
        <v>41</v>
      </c>
      <c r="L21" s="110" t="s">
        <v>196</v>
      </c>
      <c r="M21" s="77"/>
      <c r="N21" s="214" t="str">
        <f>萬新葷菜單!F19</f>
        <v>肉燥空心菜</v>
      </c>
      <c r="O21" s="102" t="s">
        <v>123</v>
      </c>
      <c r="P21" s="79">
        <v>10</v>
      </c>
      <c r="Q21" s="178">
        <f t="shared" ref="Q21:Q22" si="17">P21*410/1000</f>
        <v>4.0999999999999996</v>
      </c>
      <c r="R21" s="110" t="s">
        <v>197</v>
      </c>
      <c r="S21" s="77"/>
      <c r="T21" s="226" t="str">
        <f>萬新葷菜單!F20</f>
        <v>有機蔬菜</v>
      </c>
      <c r="U21" s="70" t="s">
        <v>125</v>
      </c>
      <c r="V21" s="121">
        <v>100</v>
      </c>
      <c r="W21" s="178">
        <f t="shared" ref="W21" si="18">V21*410/1000</f>
        <v>41</v>
      </c>
      <c r="X21" s="70" t="s">
        <v>125</v>
      </c>
      <c r="Y21" s="73"/>
      <c r="Z21" s="220" t="str">
        <f>萬新葷菜單!F21</f>
        <v>炒 油 菜</v>
      </c>
      <c r="AA21" s="70" t="s">
        <v>129</v>
      </c>
      <c r="AB21" s="121">
        <v>100</v>
      </c>
      <c r="AC21" s="178">
        <f t="shared" ref="AC21" si="19">AB21*410/1000</f>
        <v>41</v>
      </c>
      <c r="AD21" s="110" t="s">
        <v>199</v>
      </c>
      <c r="AE21" s="61"/>
    </row>
    <row r="22" spans="1:32" s="28" customFormat="1" ht="16.5" customHeight="1">
      <c r="A22" s="190"/>
      <c r="B22" s="224"/>
      <c r="C22" s="79"/>
      <c r="D22" s="20"/>
      <c r="E22" s="21"/>
      <c r="F22" s="21"/>
      <c r="G22" s="95"/>
      <c r="H22" s="215"/>
      <c r="I22" s="79"/>
      <c r="J22" s="79"/>
      <c r="K22" s="72"/>
      <c r="L22" s="72"/>
      <c r="M22" s="77"/>
      <c r="N22" s="215"/>
      <c r="O22" s="79" t="s">
        <v>158</v>
      </c>
      <c r="P22" s="79">
        <v>100</v>
      </c>
      <c r="Q22" s="178">
        <f t="shared" si="17"/>
        <v>41</v>
      </c>
      <c r="R22" s="110" t="s">
        <v>199</v>
      </c>
      <c r="S22" s="77"/>
      <c r="T22" s="227"/>
      <c r="U22" s="70"/>
      <c r="V22" s="79"/>
      <c r="W22" s="72"/>
      <c r="X22" s="72"/>
      <c r="Y22" s="73"/>
      <c r="Z22" s="221"/>
      <c r="AA22" s="70"/>
      <c r="AB22" s="79"/>
      <c r="AC22" s="72"/>
      <c r="AD22" s="72"/>
      <c r="AE22" s="61"/>
    </row>
    <row r="23" spans="1:32" s="28" customFormat="1" ht="16.5" customHeight="1">
      <c r="A23" s="190"/>
      <c r="B23" s="224"/>
      <c r="C23" s="79"/>
      <c r="D23" s="20"/>
      <c r="E23" s="21"/>
      <c r="F23" s="21"/>
      <c r="G23" s="95"/>
      <c r="H23" s="215"/>
      <c r="I23" s="79"/>
      <c r="J23" s="79"/>
      <c r="K23" s="72"/>
      <c r="L23" s="72"/>
      <c r="M23" s="77"/>
      <c r="N23" s="215"/>
      <c r="O23" s="79"/>
      <c r="P23" s="79"/>
      <c r="Q23" s="72"/>
      <c r="R23" s="72"/>
      <c r="S23" s="77"/>
      <c r="T23" s="227"/>
      <c r="U23" s="70"/>
      <c r="V23" s="79"/>
      <c r="W23" s="72"/>
      <c r="X23" s="72"/>
      <c r="Y23" s="73"/>
      <c r="Z23" s="221"/>
      <c r="AA23" s="70"/>
      <c r="AB23" s="79"/>
      <c r="AC23" s="72"/>
      <c r="AD23" s="72"/>
      <c r="AE23" s="61"/>
    </row>
    <row r="24" spans="1:32" s="28" customFormat="1" ht="16.5">
      <c r="A24" s="191"/>
      <c r="B24" s="225"/>
      <c r="C24" s="79"/>
      <c r="D24" s="20"/>
      <c r="E24" s="21"/>
      <c r="F24" s="21"/>
      <c r="G24" s="95"/>
      <c r="H24" s="216"/>
      <c r="I24" s="79"/>
      <c r="J24" s="79"/>
      <c r="K24" s="72"/>
      <c r="L24" s="72"/>
      <c r="M24" s="77"/>
      <c r="N24" s="231"/>
      <c r="O24" s="79"/>
      <c r="P24" s="79"/>
      <c r="Q24" s="72"/>
      <c r="R24" s="72"/>
      <c r="S24" s="77"/>
      <c r="T24" s="228"/>
      <c r="U24" s="70"/>
      <c r="V24" s="79"/>
      <c r="W24" s="72"/>
      <c r="X24" s="72"/>
      <c r="Y24" s="73"/>
      <c r="Z24" s="222"/>
      <c r="AA24" s="70"/>
      <c r="AB24" s="79"/>
      <c r="AC24" s="72"/>
      <c r="AD24" s="72"/>
      <c r="AE24" s="61"/>
    </row>
    <row r="25" spans="1:32" s="28" customFormat="1" ht="15.75" customHeight="1">
      <c r="A25" s="200" t="s">
        <v>37</v>
      </c>
      <c r="B25" s="223" t="str">
        <f>萬新葷菜單!G17</f>
        <v>四神龍骨</v>
      </c>
      <c r="C25" s="79" t="s">
        <v>170</v>
      </c>
      <c r="D25" s="121">
        <v>17</v>
      </c>
      <c r="E25" s="178">
        <f t="shared" ref="E25" si="20">D25*410/1000</f>
        <v>6.97</v>
      </c>
      <c r="F25" s="110" t="s">
        <v>197</v>
      </c>
      <c r="G25" s="95"/>
      <c r="H25" s="214" t="str">
        <f>萬新葷菜單!G18</f>
        <v>青菜蛋花</v>
      </c>
      <c r="I25" s="79" t="s">
        <v>154</v>
      </c>
      <c r="J25" s="72">
        <v>30</v>
      </c>
      <c r="K25" s="178">
        <f t="shared" ref="K25:K26" si="21">J25*410/1000</f>
        <v>12.3</v>
      </c>
      <c r="L25" s="110" t="s">
        <v>199</v>
      </c>
      <c r="M25" s="77"/>
      <c r="N25" s="240"/>
      <c r="O25" s="79"/>
      <c r="P25" s="79"/>
      <c r="Q25" s="72"/>
      <c r="R25" s="72"/>
      <c r="S25" s="77"/>
      <c r="T25" s="226" t="str">
        <f>萬新葷菜單!G20</f>
        <v>冬 瓜 湯</v>
      </c>
      <c r="U25" s="70" t="s">
        <v>180</v>
      </c>
      <c r="V25" s="121">
        <v>45</v>
      </c>
      <c r="W25" s="178">
        <f t="shared" ref="W25" si="22">V25*410/1000</f>
        <v>18.45</v>
      </c>
      <c r="X25" s="110" t="s">
        <v>199</v>
      </c>
      <c r="Y25" s="73"/>
      <c r="Z25" s="220" t="str">
        <f>萬新葷菜單!G21</f>
        <v>黑糖粉圓甜湯</v>
      </c>
      <c r="AA25" s="70" t="s">
        <v>182</v>
      </c>
      <c r="AB25" s="121">
        <v>19</v>
      </c>
      <c r="AC25" s="178">
        <f t="shared" ref="AC25" si="23">AB25*410/1000</f>
        <v>7.79</v>
      </c>
      <c r="AD25" s="110" t="s">
        <v>196</v>
      </c>
      <c r="AE25" s="61"/>
    </row>
    <row r="26" spans="1:32" s="28" customFormat="1" ht="16.5">
      <c r="A26" s="190"/>
      <c r="B26" s="224"/>
      <c r="C26" s="79" t="s">
        <v>171</v>
      </c>
      <c r="D26" s="72" t="s">
        <v>189</v>
      </c>
      <c r="E26" s="72" t="s">
        <v>189</v>
      </c>
      <c r="F26" s="110" t="s">
        <v>196</v>
      </c>
      <c r="G26" s="96"/>
      <c r="H26" s="215"/>
      <c r="I26" s="79" t="s">
        <v>122</v>
      </c>
      <c r="J26" s="79">
        <v>10</v>
      </c>
      <c r="K26" s="178">
        <f t="shared" si="21"/>
        <v>4.0999999999999996</v>
      </c>
      <c r="L26" s="110" t="s">
        <v>199</v>
      </c>
      <c r="M26" s="77"/>
      <c r="N26" s="215"/>
      <c r="O26" s="79"/>
      <c r="P26" s="79"/>
      <c r="Q26" s="72"/>
      <c r="R26" s="72"/>
      <c r="S26" s="77"/>
      <c r="T26" s="227"/>
      <c r="U26" s="70" t="s">
        <v>127</v>
      </c>
      <c r="V26" s="121"/>
      <c r="W26" s="178"/>
      <c r="X26" s="110"/>
      <c r="Y26" s="73"/>
      <c r="Z26" s="221"/>
      <c r="AA26" s="70"/>
      <c r="AB26" s="121"/>
      <c r="AC26" s="72"/>
      <c r="AD26" s="72"/>
      <c r="AE26" s="61"/>
    </row>
    <row r="27" spans="1:32" s="28" customFormat="1" ht="16.5">
      <c r="A27" s="191"/>
      <c r="B27" s="230"/>
      <c r="C27" s="79"/>
      <c r="D27" s="20"/>
      <c r="E27" s="21"/>
      <c r="F27" s="21"/>
      <c r="G27" s="95"/>
      <c r="H27" s="231"/>
      <c r="I27" s="79"/>
      <c r="J27" s="79"/>
      <c r="K27" s="123"/>
      <c r="L27" s="72"/>
      <c r="M27" s="77"/>
      <c r="N27" s="231"/>
      <c r="O27" s="79"/>
      <c r="P27" s="79"/>
      <c r="Q27" s="72"/>
      <c r="R27" s="72"/>
      <c r="S27" s="77"/>
      <c r="T27" s="228"/>
      <c r="U27" s="70"/>
      <c r="V27" s="79"/>
      <c r="W27" s="72"/>
      <c r="X27" s="72"/>
      <c r="Y27" s="73"/>
      <c r="Z27" s="222"/>
      <c r="AA27" s="70"/>
      <c r="AB27" s="121"/>
      <c r="AC27" s="72"/>
      <c r="AD27" s="72"/>
      <c r="AE27" s="61"/>
    </row>
    <row r="28" spans="1:32" s="35" customFormat="1" ht="18" customHeight="1">
      <c r="A28" s="49" t="s">
        <v>23</v>
      </c>
      <c r="B28" s="31"/>
      <c r="C28" s="31"/>
      <c r="D28" s="31"/>
      <c r="E28" s="32"/>
      <c r="F28" s="33"/>
      <c r="G28" s="99"/>
      <c r="H28" s="177" t="s">
        <v>23</v>
      </c>
      <c r="I28" s="79" t="s">
        <v>194</v>
      </c>
      <c r="J28" s="114"/>
      <c r="K28" s="115"/>
      <c r="L28" s="116"/>
      <c r="M28" s="117"/>
      <c r="N28" s="113"/>
      <c r="O28" s="116"/>
      <c r="P28" s="114"/>
      <c r="Q28" s="115"/>
      <c r="R28" s="116"/>
      <c r="S28" s="117"/>
      <c r="T28" s="118"/>
      <c r="U28" s="114"/>
      <c r="V28" s="116"/>
      <c r="W28" s="115"/>
      <c r="X28" s="116"/>
      <c r="Y28" s="119"/>
      <c r="Z28" s="113"/>
      <c r="AA28" s="116"/>
      <c r="AB28" s="114"/>
      <c r="AC28" s="120"/>
      <c r="AD28" s="116"/>
      <c r="AE28" s="34"/>
    </row>
    <row r="29" spans="1:32" s="35" customFormat="1" ht="18" customHeight="1">
      <c r="A29" s="50" t="s">
        <v>22</v>
      </c>
      <c r="B29" s="31"/>
      <c r="C29" s="31"/>
      <c r="D29" s="31"/>
      <c r="E29" s="32"/>
      <c r="F29" s="33"/>
      <c r="G29" s="99"/>
      <c r="H29" s="177"/>
      <c r="I29" s="79"/>
      <c r="J29" s="114"/>
      <c r="K29" s="115"/>
      <c r="L29" s="116"/>
      <c r="M29" s="117"/>
      <c r="N29" s="113"/>
      <c r="O29" s="116"/>
      <c r="P29" s="114"/>
      <c r="Q29" s="115"/>
      <c r="R29" s="116"/>
      <c r="S29" s="117"/>
      <c r="T29" s="177" t="s">
        <v>193</v>
      </c>
      <c r="U29" s="79" t="s">
        <v>195</v>
      </c>
      <c r="V29" s="114"/>
      <c r="W29" s="115"/>
      <c r="X29" s="116"/>
      <c r="Y29" s="119"/>
      <c r="Z29" s="113"/>
      <c r="AA29" s="116"/>
      <c r="AB29" s="114"/>
      <c r="AC29" s="120"/>
      <c r="AD29" s="116"/>
      <c r="AE29" s="34"/>
    </row>
    <row r="30" spans="1:32" s="35" customFormat="1" ht="19.899999999999999" customHeight="1">
      <c r="A30" s="207" t="s">
        <v>21</v>
      </c>
      <c r="B30" s="235" t="s">
        <v>20</v>
      </c>
      <c r="C30" s="205"/>
      <c r="D30" s="205"/>
      <c r="E30" s="205"/>
      <c r="F30" s="206"/>
      <c r="G30" s="126">
        <v>5.5</v>
      </c>
      <c r="H30" s="204" t="s">
        <v>20</v>
      </c>
      <c r="I30" s="205"/>
      <c r="J30" s="205"/>
      <c r="K30" s="205"/>
      <c r="L30" s="206"/>
      <c r="M30" s="126">
        <v>5.5</v>
      </c>
      <c r="N30" s="204" t="s">
        <v>20</v>
      </c>
      <c r="O30" s="205"/>
      <c r="P30" s="205"/>
      <c r="Q30" s="205"/>
      <c r="R30" s="206"/>
      <c r="S30" s="126">
        <v>5</v>
      </c>
      <c r="T30" s="205" t="s">
        <v>20</v>
      </c>
      <c r="U30" s="205"/>
      <c r="V30" s="205"/>
      <c r="W30" s="205"/>
      <c r="X30" s="206"/>
      <c r="Y30" s="126">
        <v>6.1</v>
      </c>
      <c r="Z30" s="235" t="s">
        <v>20</v>
      </c>
      <c r="AA30" s="205"/>
      <c r="AB30" s="205"/>
      <c r="AC30" s="205"/>
      <c r="AD30" s="206"/>
      <c r="AE30" s="131">
        <v>6.6</v>
      </c>
    </row>
    <row r="31" spans="1:32" s="35" customFormat="1" ht="19.899999999999999" customHeight="1">
      <c r="A31" s="207"/>
      <c r="B31" s="235" t="s">
        <v>19</v>
      </c>
      <c r="C31" s="205"/>
      <c r="D31" s="205"/>
      <c r="E31" s="205"/>
      <c r="F31" s="206"/>
      <c r="G31" s="126">
        <v>3</v>
      </c>
      <c r="H31" s="204" t="s">
        <v>19</v>
      </c>
      <c r="I31" s="205"/>
      <c r="J31" s="205"/>
      <c r="K31" s="205"/>
      <c r="L31" s="206"/>
      <c r="M31" s="126">
        <v>3</v>
      </c>
      <c r="N31" s="204" t="s">
        <v>19</v>
      </c>
      <c r="O31" s="205"/>
      <c r="P31" s="205"/>
      <c r="Q31" s="205"/>
      <c r="R31" s="206"/>
      <c r="S31" s="126">
        <v>3</v>
      </c>
      <c r="T31" s="205" t="s">
        <v>19</v>
      </c>
      <c r="U31" s="205"/>
      <c r="V31" s="205"/>
      <c r="W31" s="205"/>
      <c r="X31" s="206"/>
      <c r="Y31" s="126">
        <v>3</v>
      </c>
      <c r="Z31" s="235" t="s">
        <v>19</v>
      </c>
      <c r="AA31" s="205"/>
      <c r="AB31" s="205"/>
      <c r="AC31" s="205"/>
      <c r="AD31" s="206"/>
      <c r="AE31" s="131">
        <v>3</v>
      </c>
    </row>
    <row r="32" spans="1:32" s="35" customFormat="1" ht="19.899999999999999" customHeight="1">
      <c r="A32" s="207"/>
      <c r="B32" s="235" t="s">
        <v>18</v>
      </c>
      <c r="C32" s="205"/>
      <c r="D32" s="205"/>
      <c r="E32" s="205"/>
      <c r="F32" s="206"/>
      <c r="G32" s="126">
        <v>1.9</v>
      </c>
      <c r="H32" s="204" t="s">
        <v>18</v>
      </c>
      <c r="I32" s="205"/>
      <c r="J32" s="205"/>
      <c r="K32" s="205"/>
      <c r="L32" s="206"/>
      <c r="M32" s="126">
        <v>1.8</v>
      </c>
      <c r="N32" s="204" t="s">
        <v>18</v>
      </c>
      <c r="O32" s="205"/>
      <c r="P32" s="205"/>
      <c r="Q32" s="205"/>
      <c r="R32" s="206"/>
      <c r="S32" s="126">
        <v>1.8</v>
      </c>
      <c r="T32" s="205" t="s">
        <v>18</v>
      </c>
      <c r="U32" s="205"/>
      <c r="V32" s="205"/>
      <c r="W32" s="205"/>
      <c r="X32" s="206"/>
      <c r="Y32" s="126">
        <v>1.8</v>
      </c>
      <c r="Z32" s="235" t="s">
        <v>18</v>
      </c>
      <c r="AA32" s="205"/>
      <c r="AB32" s="205"/>
      <c r="AC32" s="205"/>
      <c r="AD32" s="206"/>
      <c r="AE32" s="131">
        <v>1.7</v>
      </c>
    </row>
    <row r="33" spans="1:41" s="35" customFormat="1" ht="19.899999999999999" customHeight="1">
      <c r="A33" s="207"/>
      <c r="B33" s="235" t="s">
        <v>17</v>
      </c>
      <c r="C33" s="205"/>
      <c r="D33" s="205"/>
      <c r="E33" s="205"/>
      <c r="F33" s="206"/>
      <c r="G33" s="126">
        <v>0</v>
      </c>
      <c r="H33" s="204" t="s">
        <v>17</v>
      </c>
      <c r="I33" s="205"/>
      <c r="J33" s="205"/>
      <c r="K33" s="205"/>
      <c r="L33" s="206"/>
      <c r="M33" s="126">
        <v>0</v>
      </c>
      <c r="N33" s="204" t="s">
        <v>17</v>
      </c>
      <c r="O33" s="205"/>
      <c r="P33" s="205"/>
      <c r="Q33" s="205"/>
      <c r="R33" s="206"/>
      <c r="S33" s="126">
        <v>0</v>
      </c>
      <c r="T33" s="205" t="s">
        <v>17</v>
      </c>
      <c r="U33" s="205"/>
      <c r="V33" s="205"/>
      <c r="W33" s="205"/>
      <c r="X33" s="206"/>
      <c r="Y33" s="126">
        <v>1</v>
      </c>
      <c r="Z33" s="235" t="s">
        <v>17</v>
      </c>
      <c r="AA33" s="205"/>
      <c r="AB33" s="205"/>
      <c r="AC33" s="205"/>
      <c r="AD33" s="206"/>
      <c r="AE33" s="131">
        <v>0</v>
      </c>
    </row>
    <row r="34" spans="1:41" s="35" customFormat="1" ht="19.899999999999999" customHeight="1">
      <c r="A34" s="207"/>
      <c r="B34" s="235" t="s">
        <v>16</v>
      </c>
      <c r="C34" s="205"/>
      <c r="D34" s="205"/>
      <c r="E34" s="205"/>
      <c r="F34" s="206"/>
      <c r="G34" s="126">
        <v>0</v>
      </c>
      <c r="H34" s="204" t="s">
        <v>16</v>
      </c>
      <c r="I34" s="205"/>
      <c r="J34" s="205"/>
      <c r="K34" s="205"/>
      <c r="L34" s="206"/>
      <c r="M34" s="126">
        <v>1</v>
      </c>
      <c r="N34" s="204" t="s">
        <v>16</v>
      </c>
      <c r="O34" s="205"/>
      <c r="P34" s="205"/>
      <c r="Q34" s="205"/>
      <c r="R34" s="206"/>
      <c r="S34" s="126">
        <v>0</v>
      </c>
      <c r="T34" s="205" t="s">
        <v>16</v>
      </c>
      <c r="U34" s="205"/>
      <c r="V34" s="205"/>
      <c r="W34" s="205"/>
      <c r="X34" s="206"/>
      <c r="Y34" s="126">
        <v>0</v>
      </c>
      <c r="Z34" s="235" t="s">
        <v>16</v>
      </c>
      <c r="AA34" s="205"/>
      <c r="AB34" s="205"/>
      <c r="AC34" s="205"/>
      <c r="AD34" s="206"/>
      <c r="AE34" s="131">
        <v>0</v>
      </c>
    </row>
    <row r="35" spans="1:41" s="35" customFormat="1" ht="19.899999999999999" customHeight="1">
      <c r="A35" s="207"/>
      <c r="B35" s="235" t="s">
        <v>15</v>
      </c>
      <c r="C35" s="205"/>
      <c r="D35" s="205"/>
      <c r="E35" s="205"/>
      <c r="F35" s="206"/>
      <c r="G35" s="126">
        <v>2.5</v>
      </c>
      <c r="H35" s="204" t="s">
        <v>15</v>
      </c>
      <c r="I35" s="205"/>
      <c r="J35" s="205"/>
      <c r="K35" s="205"/>
      <c r="L35" s="206"/>
      <c r="M35" s="126">
        <v>2.7</v>
      </c>
      <c r="N35" s="204" t="s">
        <v>15</v>
      </c>
      <c r="O35" s="205"/>
      <c r="P35" s="205"/>
      <c r="Q35" s="205"/>
      <c r="R35" s="206"/>
      <c r="S35" s="126">
        <v>3</v>
      </c>
      <c r="T35" s="205" t="s">
        <v>15</v>
      </c>
      <c r="U35" s="205"/>
      <c r="V35" s="205"/>
      <c r="W35" s="205"/>
      <c r="X35" s="206"/>
      <c r="Y35" s="126">
        <v>2.5</v>
      </c>
      <c r="Z35" s="235" t="s">
        <v>15</v>
      </c>
      <c r="AA35" s="205"/>
      <c r="AB35" s="205"/>
      <c r="AC35" s="205"/>
      <c r="AD35" s="206"/>
      <c r="AE35" s="131">
        <v>2.5</v>
      </c>
    </row>
    <row r="36" spans="1:41" s="35" customFormat="1" ht="19.5" customHeight="1">
      <c r="A36" s="207"/>
      <c r="B36" s="235" t="s">
        <v>14</v>
      </c>
      <c r="C36" s="205"/>
      <c r="D36" s="205"/>
      <c r="E36" s="205"/>
      <c r="F36" s="206"/>
      <c r="G36" s="127">
        <f>G30*68+G31*45+G32*25+G34*60+G35*75</f>
        <v>744</v>
      </c>
      <c r="H36" s="204" t="s">
        <v>14</v>
      </c>
      <c r="I36" s="205"/>
      <c r="J36" s="205"/>
      <c r="K36" s="205"/>
      <c r="L36" s="206"/>
      <c r="M36" s="127">
        <f>M30*68+M31*45+M32*25+M34*60+M35*75</f>
        <v>816.5</v>
      </c>
      <c r="N36" s="204" t="s">
        <v>14</v>
      </c>
      <c r="O36" s="205"/>
      <c r="P36" s="205"/>
      <c r="Q36" s="205"/>
      <c r="R36" s="206"/>
      <c r="S36" s="127">
        <f>S30*68+S31*45+S32*25+S34*60+S35*75</f>
        <v>745</v>
      </c>
      <c r="T36" s="205" t="s">
        <v>14</v>
      </c>
      <c r="U36" s="205"/>
      <c r="V36" s="205"/>
      <c r="W36" s="205"/>
      <c r="X36" s="206"/>
      <c r="Y36" s="127">
        <f>Y30*68+Y31*45+Y32*25+Y34*60+Y35*75</f>
        <v>782.3</v>
      </c>
      <c r="Z36" s="235" t="s">
        <v>14</v>
      </c>
      <c r="AA36" s="205"/>
      <c r="AB36" s="205"/>
      <c r="AC36" s="205"/>
      <c r="AD36" s="206"/>
      <c r="AE36" s="132">
        <f>AE30*68+AE31*45+AE32*25+AE34*60+AE35*75</f>
        <v>813.8</v>
      </c>
    </row>
    <row r="37" spans="1:41" s="35" customFormat="1" ht="26.25" customHeight="1">
      <c r="A37" s="39" t="s">
        <v>13</v>
      </c>
      <c r="B37" s="39"/>
      <c r="C37" s="40"/>
      <c r="D37" s="41"/>
      <c r="E37" s="42"/>
      <c r="F37" s="43"/>
      <c r="G37" s="55"/>
      <c r="H37" s="56" t="s">
        <v>13</v>
      </c>
      <c r="I37" s="39"/>
      <c r="J37" s="40"/>
      <c r="K37" s="41"/>
      <c r="L37" s="42"/>
      <c r="M37" s="55"/>
      <c r="N37" s="56" t="s">
        <v>13</v>
      </c>
      <c r="O37" s="39"/>
      <c r="P37" s="40"/>
      <c r="Q37" s="41"/>
      <c r="R37" s="42"/>
      <c r="S37" s="55"/>
      <c r="T37" s="52" t="s">
        <v>13</v>
      </c>
      <c r="U37" s="39"/>
      <c r="V37" s="40"/>
      <c r="W37" s="41"/>
      <c r="X37" s="42"/>
      <c r="Y37" s="43"/>
      <c r="Z37" s="56" t="s">
        <v>13</v>
      </c>
      <c r="AA37" s="39"/>
      <c r="AB37" s="40"/>
      <c r="AC37" s="41"/>
      <c r="AD37" s="42"/>
      <c r="AE37" s="38"/>
      <c r="AN37" s="44"/>
      <c r="AO37" s="37"/>
    </row>
    <row r="38" spans="1:41" s="46" customFormat="1" ht="24.75" customHeight="1">
      <c r="A38" s="45" t="s">
        <v>12</v>
      </c>
      <c r="B38" s="44"/>
      <c r="F38" s="36"/>
      <c r="G38" s="36"/>
      <c r="H38" s="47"/>
      <c r="L38" s="47" t="s">
        <v>11</v>
      </c>
      <c r="M38" s="47"/>
      <c r="N38" s="47"/>
      <c r="R38" s="47"/>
      <c r="S38" s="47"/>
      <c r="T38" s="47" t="s">
        <v>10</v>
      </c>
      <c r="Z38" s="48" t="s">
        <v>9</v>
      </c>
      <c r="AD38" s="47"/>
      <c r="AE38" s="47"/>
    </row>
  </sheetData>
  <mergeCells count="77">
    <mergeCell ref="Z36:AD36"/>
    <mergeCell ref="B35:F35"/>
    <mergeCell ref="H35:L35"/>
    <mergeCell ref="N35:R35"/>
    <mergeCell ref="T35:X35"/>
    <mergeCell ref="Z35:AD35"/>
    <mergeCell ref="Z32:AD32"/>
    <mergeCell ref="B34:F34"/>
    <mergeCell ref="H34:L34"/>
    <mergeCell ref="N34:R34"/>
    <mergeCell ref="T34:X34"/>
    <mergeCell ref="Z34:AD34"/>
    <mergeCell ref="B33:F33"/>
    <mergeCell ref="H33:L33"/>
    <mergeCell ref="N33:R33"/>
    <mergeCell ref="T33:X33"/>
    <mergeCell ref="Z33:AD33"/>
    <mergeCell ref="A30:A36"/>
    <mergeCell ref="B30:F30"/>
    <mergeCell ref="H30:L30"/>
    <mergeCell ref="N30:R30"/>
    <mergeCell ref="T30:X30"/>
    <mergeCell ref="B32:F32"/>
    <mergeCell ref="H32:L32"/>
    <mergeCell ref="N32:R32"/>
    <mergeCell ref="T32:X32"/>
    <mergeCell ref="B36:F36"/>
    <mergeCell ref="H36:L36"/>
    <mergeCell ref="N36:R36"/>
    <mergeCell ref="T36:X36"/>
    <mergeCell ref="Z30:AD30"/>
    <mergeCell ref="B31:F31"/>
    <mergeCell ref="H31:L31"/>
    <mergeCell ref="N31:R31"/>
    <mergeCell ref="T31:X31"/>
    <mergeCell ref="Z31:AD31"/>
    <mergeCell ref="A25:A27"/>
    <mergeCell ref="B25:B27"/>
    <mergeCell ref="H25:H27"/>
    <mergeCell ref="T25:T27"/>
    <mergeCell ref="Z25:Z27"/>
    <mergeCell ref="N25:N27"/>
    <mergeCell ref="A21:A24"/>
    <mergeCell ref="B21:B24"/>
    <mergeCell ref="H21:H24"/>
    <mergeCell ref="T21:T24"/>
    <mergeCell ref="Z21:Z24"/>
    <mergeCell ref="N21:N24"/>
    <mergeCell ref="A1:AC1"/>
    <mergeCell ref="U2:AD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15:A20"/>
    <mergeCell ref="B15:B20"/>
    <mergeCell ref="H15:H20"/>
    <mergeCell ref="A5:A7"/>
    <mergeCell ref="B5:B7"/>
    <mergeCell ref="H5:H7"/>
    <mergeCell ref="A8:A14"/>
    <mergeCell ref="B8:B14"/>
    <mergeCell ref="H8:H14"/>
    <mergeCell ref="Z5:Z7"/>
    <mergeCell ref="Z8:Z14"/>
    <mergeCell ref="T5:T7"/>
    <mergeCell ref="T8:T14"/>
    <mergeCell ref="N15:N20"/>
    <mergeCell ref="T15:T20"/>
    <mergeCell ref="Z15:Z20"/>
    <mergeCell ref="N5:N14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38"/>
  <sheetViews>
    <sheetView topLeftCell="A10" zoomScale="75" zoomScaleNormal="75" workbookViewId="0">
      <selection activeCell="Y35" sqref="Y35"/>
    </sheetView>
  </sheetViews>
  <sheetFormatPr defaultRowHeight="15"/>
  <cols>
    <col min="1" max="1" width="5.25" style="27" customWidth="1"/>
    <col min="2" max="2" width="4.375" style="27" customWidth="1"/>
    <col min="3" max="3" width="6.5" style="27" customWidth="1"/>
    <col min="4" max="4" width="5" style="27" customWidth="1"/>
    <col min="5" max="5" width="5.75" style="27" customWidth="1"/>
    <col min="6" max="6" width="6.25" style="27" customWidth="1"/>
    <col min="7" max="7" width="7.125" style="27" customWidth="1"/>
    <col min="8" max="8" width="5.5" style="27" customWidth="1"/>
    <col min="9" max="9" width="6.5" style="27" customWidth="1"/>
    <col min="10" max="10" width="7.5" style="27" customWidth="1"/>
    <col min="11" max="11" width="6.25" style="27" customWidth="1"/>
    <col min="12" max="12" width="5.625" style="27" customWidth="1"/>
    <col min="13" max="13" width="7.125" style="27" customWidth="1"/>
    <col min="14" max="14" width="5.25" style="27" customWidth="1"/>
    <col min="15" max="16" width="6.5" style="27" customWidth="1"/>
    <col min="17" max="18" width="6.625" style="27" customWidth="1"/>
    <col min="19" max="19" width="7.125" style="27" customWidth="1"/>
    <col min="20" max="20" width="5.375" style="27" customWidth="1"/>
    <col min="21" max="21" width="6.5" style="27" customWidth="1"/>
    <col min="22" max="22" width="6.375" style="27" customWidth="1"/>
    <col min="23" max="23" width="6" style="27" customWidth="1"/>
    <col min="24" max="24" width="5.75" style="27" customWidth="1"/>
    <col min="25" max="25" width="7.125" style="27" customWidth="1"/>
    <col min="26" max="26" width="5" style="27" customWidth="1"/>
    <col min="27" max="27" width="6.5" style="27" customWidth="1"/>
    <col min="28" max="28" width="7" style="27" customWidth="1"/>
    <col min="29" max="30" width="5.75" style="27" customWidth="1"/>
    <col min="31" max="31" width="7.125" style="27" customWidth="1"/>
    <col min="32" max="16384" width="9" style="17"/>
  </cols>
  <sheetData>
    <row r="1" spans="1:32" ht="25.5">
      <c r="A1" s="192" t="s">
        <v>215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39"/>
      <c r="AE1" s="139"/>
    </row>
    <row r="2" spans="1:32" ht="20.25">
      <c r="A2" s="94" t="s">
        <v>210</v>
      </c>
      <c r="B2" s="53"/>
      <c r="C2" s="53"/>
      <c r="D2" s="53"/>
      <c r="E2" s="53"/>
      <c r="F2" s="53"/>
      <c r="G2" s="53"/>
      <c r="H2" s="53"/>
      <c r="I2" s="18"/>
      <c r="J2" s="18"/>
      <c r="K2" s="18"/>
      <c r="L2" s="18"/>
      <c r="M2" s="18"/>
      <c r="N2" s="18"/>
      <c r="O2" s="18" t="s">
        <v>24</v>
      </c>
      <c r="P2" s="18"/>
      <c r="Q2" s="18"/>
      <c r="R2" s="18"/>
      <c r="S2" s="18"/>
      <c r="T2" s="18"/>
      <c r="U2" s="194" t="s">
        <v>25</v>
      </c>
      <c r="V2" s="194"/>
      <c r="W2" s="194"/>
      <c r="X2" s="194"/>
      <c r="Y2" s="194"/>
      <c r="Z2" s="194"/>
      <c r="AA2" s="194"/>
      <c r="AB2" s="194"/>
      <c r="AC2" s="194"/>
      <c r="AD2" s="194"/>
      <c r="AE2" s="19"/>
    </row>
    <row r="3" spans="1:32" ht="16.5">
      <c r="A3" s="57" t="s">
        <v>26</v>
      </c>
      <c r="B3" s="211">
        <f>萬新葷菜單!A22</f>
        <v>44739</v>
      </c>
      <c r="C3" s="196"/>
      <c r="D3" s="196"/>
      <c r="E3" s="212">
        <f>萬新葷菜單!B3</f>
        <v>44711</v>
      </c>
      <c r="F3" s="212"/>
      <c r="G3" s="213"/>
      <c r="H3" s="195">
        <f>萬新葷菜單!A23</f>
        <v>44740</v>
      </c>
      <c r="I3" s="196"/>
      <c r="J3" s="196"/>
      <c r="K3" s="197">
        <f>H3</f>
        <v>44740</v>
      </c>
      <c r="L3" s="197"/>
      <c r="M3" s="199"/>
      <c r="N3" s="195">
        <f>H3+1</f>
        <v>44741</v>
      </c>
      <c r="O3" s="196"/>
      <c r="P3" s="196"/>
      <c r="Q3" s="197">
        <f>N3</f>
        <v>44741</v>
      </c>
      <c r="R3" s="197"/>
      <c r="S3" s="199"/>
      <c r="T3" s="195">
        <f>N3+1</f>
        <v>44742</v>
      </c>
      <c r="U3" s="196"/>
      <c r="V3" s="196"/>
      <c r="W3" s="197">
        <f>T3</f>
        <v>44742</v>
      </c>
      <c r="X3" s="197"/>
      <c r="Y3" s="199"/>
      <c r="Z3" s="242"/>
      <c r="AA3" s="242"/>
      <c r="AB3" s="242"/>
      <c r="AC3" s="243"/>
      <c r="AD3" s="243"/>
      <c r="AE3" s="243"/>
    </row>
    <row r="4" spans="1:32" s="24" customFormat="1" ht="16.5">
      <c r="A4" s="58" t="s">
        <v>27</v>
      </c>
      <c r="B4" s="134" t="s">
        <v>28</v>
      </c>
      <c r="C4" s="21" t="s">
        <v>29</v>
      </c>
      <c r="D4" s="22" t="s">
        <v>30</v>
      </c>
      <c r="E4" s="21" t="s">
        <v>31</v>
      </c>
      <c r="F4" s="21" t="s">
        <v>32</v>
      </c>
      <c r="G4" s="59" t="s">
        <v>43</v>
      </c>
      <c r="H4" s="54" t="s">
        <v>33</v>
      </c>
      <c r="I4" s="21" t="s">
        <v>29</v>
      </c>
      <c r="J4" s="22" t="s">
        <v>30</v>
      </c>
      <c r="K4" s="64" t="s">
        <v>31</v>
      </c>
      <c r="L4" s="159" t="s">
        <v>32</v>
      </c>
      <c r="M4" s="156" t="s">
        <v>43</v>
      </c>
      <c r="N4" s="54" t="s">
        <v>33</v>
      </c>
      <c r="O4" s="21" t="s">
        <v>29</v>
      </c>
      <c r="P4" s="22" t="s">
        <v>30</v>
      </c>
      <c r="Q4" s="64" t="s">
        <v>31</v>
      </c>
      <c r="R4" s="159" t="s">
        <v>32</v>
      </c>
      <c r="S4" s="156" t="s">
        <v>42</v>
      </c>
      <c r="T4" s="54" t="s">
        <v>33</v>
      </c>
      <c r="U4" s="21" t="s">
        <v>29</v>
      </c>
      <c r="V4" s="22" t="s">
        <v>30</v>
      </c>
      <c r="W4" s="64" t="s">
        <v>31</v>
      </c>
      <c r="X4" s="159" t="s">
        <v>32</v>
      </c>
      <c r="Y4" s="156" t="s">
        <v>42</v>
      </c>
      <c r="Z4" s="140"/>
      <c r="AA4" s="140"/>
      <c r="AB4" s="141"/>
      <c r="AC4" s="140"/>
      <c r="AD4" s="140"/>
      <c r="AE4" s="59"/>
      <c r="AF4" s="25"/>
    </row>
    <row r="5" spans="1:32" s="24" customFormat="1" ht="16.5">
      <c r="A5" s="189" t="s">
        <v>39</v>
      </c>
      <c r="B5" s="229" t="str">
        <f>萬新葷菜單!C22</f>
        <v>白米飯</v>
      </c>
      <c r="C5" s="79" t="s">
        <v>118</v>
      </c>
      <c r="D5" s="176">
        <v>110</v>
      </c>
      <c r="E5" s="178">
        <f t="shared" ref="E5" si="0">D5*410/1000</f>
        <v>45.1</v>
      </c>
      <c r="F5" s="110" t="s">
        <v>196</v>
      </c>
      <c r="G5" s="63"/>
      <c r="H5" s="208" t="str">
        <f>萬新葷菜單!C23</f>
        <v>薏仁米飯</v>
      </c>
      <c r="I5" s="79" t="s">
        <v>118</v>
      </c>
      <c r="J5" s="176">
        <v>93</v>
      </c>
      <c r="K5" s="178">
        <f t="shared" ref="K5:K6" si="1">J5*410/1000</f>
        <v>38.130000000000003</v>
      </c>
      <c r="L5" s="110" t="s">
        <v>196</v>
      </c>
      <c r="M5" s="156"/>
      <c r="N5" s="208"/>
      <c r="O5" s="79"/>
      <c r="P5" s="105"/>
      <c r="Q5" s="104"/>
      <c r="R5" s="73"/>
      <c r="S5" s="156"/>
      <c r="T5" s="208" t="str">
        <f>萬新葷菜單!C25</f>
        <v>芝麻米飯</v>
      </c>
      <c r="U5" s="79" t="s">
        <v>118</v>
      </c>
      <c r="V5" s="176">
        <v>110</v>
      </c>
      <c r="W5" s="178">
        <f t="shared" ref="W5" si="2">V5*410/1000</f>
        <v>45.1</v>
      </c>
      <c r="X5" s="110" t="s">
        <v>196</v>
      </c>
      <c r="Y5" s="156"/>
      <c r="Z5" s="227"/>
      <c r="AA5" s="142"/>
      <c r="AB5" s="144"/>
      <c r="AC5" s="145"/>
      <c r="AD5" s="142"/>
      <c r="AE5" s="59"/>
      <c r="AF5" s="25"/>
    </row>
    <row r="6" spans="1:32" s="24" customFormat="1" ht="16.5">
      <c r="A6" s="190"/>
      <c r="B6" s="224"/>
      <c r="C6" s="79"/>
      <c r="D6" s="22"/>
      <c r="E6" s="21"/>
      <c r="F6" s="21"/>
      <c r="G6" s="63"/>
      <c r="H6" s="209"/>
      <c r="I6" s="79" t="s">
        <v>185</v>
      </c>
      <c r="J6" s="176">
        <v>17</v>
      </c>
      <c r="K6" s="178">
        <f t="shared" si="1"/>
        <v>6.97</v>
      </c>
      <c r="L6" s="110" t="s">
        <v>196</v>
      </c>
      <c r="M6" s="156"/>
      <c r="N6" s="209"/>
      <c r="O6" s="79"/>
      <c r="P6" s="105"/>
      <c r="Q6" s="104"/>
      <c r="R6" s="73"/>
      <c r="S6" s="156"/>
      <c r="T6" s="209"/>
      <c r="U6" s="79" t="s">
        <v>151</v>
      </c>
      <c r="V6" s="176" t="s">
        <v>189</v>
      </c>
      <c r="W6" s="176" t="s">
        <v>189</v>
      </c>
      <c r="X6" s="110" t="s">
        <v>196</v>
      </c>
      <c r="Y6" s="156"/>
      <c r="Z6" s="227"/>
      <c r="AA6" s="142"/>
      <c r="AB6" s="144"/>
      <c r="AC6" s="145"/>
      <c r="AD6" s="142"/>
      <c r="AE6" s="59"/>
      <c r="AF6" s="25"/>
    </row>
    <row r="7" spans="1:32" s="24" customFormat="1" ht="16.5">
      <c r="A7" s="191"/>
      <c r="B7" s="225"/>
      <c r="C7" s="79"/>
      <c r="D7" s="22"/>
      <c r="E7" s="21"/>
      <c r="F7" s="21"/>
      <c r="G7" s="63"/>
      <c r="H7" s="210"/>
      <c r="I7" s="79"/>
      <c r="J7" s="71"/>
      <c r="K7" s="72"/>
      <c r="L7" s="73"/>
      <c r="M7" s="156"/>
      <c r="N7" s="210"/>
      <c r="O7" s="79"/>
      <c r="P7" s="71"/>
      <c r="Q7" s="72"/>
      <c r="R7" s="73"/>
      <c r="S7" s="156"/>
      <c r="T7" s="210"/>
      <c r="U7" s="79"/>
      <c r="V7" s="71"/>
      <c r="W7" s="72"/>
      <c r="X7" s="73"/>
      <c r="Y7" s="156"/>
      <c r="Z7" s="227"/>
      <c r="AA7" s="142"/>
      <c r="AB7" s="146"/>
      <c r="AC7" s="142"/>
      <c r="AD7" s="142"/>
      <c r="AE7" s="59"/>
      <c r="AF7" s="25"/>
    </row>
    <row r="8" spans="1:32" s="28" customFormat="1" ht="16.5" customHeight="1">
      <c r="A8" s="189" t="s">
        <v>38</v>
      </c>
      <c r="B8" s="223" t="str">
        <f>萬新葷菜單!D22</f>
        <v>蔥燒雞丁</v>
      </c>
      <c r="C8" s="79" t="s">
        <v>116</v>
      </c>
      <c r="D8" s="121">
        <v>96</v>
      </c>
      <c r="E8" s="178">
        <f t="shared" ref="E8:E9" si="3">D8*410/1000</f>
        <v>39.36</v>
      </c>
      <c r="F8" s="110" t="s">
        <v>197</v>
      </c>
      <c r="G8" s="95"/>
      <c r="H8" s="214" t="str">
        <f>萬新葷菜單!D23</f>
        <v>椒鹽魚片×1</v>
      </c>
      <c r="I8" s="79" t="s">
        <v>191</v>
      </c>
      <c r="J8" s="121">
        <v>50</v>
      </c>
      <c r="K8" s="178">
        <f t="shared" ref="K8" si="4">J8*410/1000</f>
        <v>20.5</v>
      </c>
      <c r="L8" s="110" t="s">
        <v>199</v>
      </c>
      <c r="M8" s="157"/>
      <c r="N8" s="214" t="str">
        <f>萬新葷菜單!D24</f>
        <v>奶香肉醬麵</v>
      </c>
      <c r="O8" s="79" t="s">
        <v>136</v>
      </c>
      <c r="P8" s="121">
        <v>160</v>
      </c>
      <c r="Q8" s="178">
        <f t="shared" ref="Q8:Q12" si="5">P8*410/1000</f>
        <v>65.599999999999994</v>
      </c>
      <c r="R8" s="110" t="s">
        <v>196</v>
      </c>
      <c r="S8" s="157"/>
      <c r="T8" s="214" t="str">
        <f>萬新葷菜單!D25</f>
        <v>蠔油豬柳</v>
      </c>
      <c r="U8" s="79" t="s">
        <v>152</v>
      </c>
      <c r="V8" s="121">
        <v>70</v>
      </c>
      <c r="W8" s="178">
        <f t="shared" ref="W8:W9" si="6">V8*410/1000</f>
        <v>28.7</v>
      </c>
      <c r="X8" s="110" t="s">
        <v>197</v>
      </c>
      <c r="Y8" s="157"/>
      <c r="Z8" s="227"/>
      <c r="AA8" s="142"/>
      <c r="AB8" s="143"/>
      <c r="AC8" s="147"/>
      <c r="AD8" s="147"/>
      <c r="AE8" s="148"/>
      <c r="AF8" s="27"/>
    </row>
    <row r="9" spans="1:32" s="28" customFormat="1" ht="16.5">
      <c r="A9" s="190"/>
      <c r="B9" s="224"/>
      <c r="C9" s="79" t="s">
        <v>183</v>
      </c>
      <c r="D9" s="121">
        <v>2</v>
      </c>
      <c r="E9" s="178">
        <f t="shared" si="3"/>
        <v>0.82</v>
      </c>
      <c r="F9" s="110" t="s">
        <v>196</v>
      </c>
      <c r="G9" s="95"/>
      <c r="H9" s="215"/>
      <c r="I9" s="79"/>
      <c r="J9" s="72"/>
      <c r="K9" s="72"/>
      <c r="L9" s="72"/>
      <c r="M9" s="158"/>
      <c r="N9" s="215"/>
      <c r="O9" s="79" t="s">
        <v>160</v>
      </c>
      <c r="P9" s="72">
        <v>30</v>
      </c>
      <c r="Q9" s="178">
        <f t="shared" si="5"/>
        <v>12.3</v>
      </c>
      <c r="R9" s="110" t="s">
        <v>197</v>
      </c>
      <c r="S9" s="158"/>
      <c r="T9" s="215"/>
      <c r="U9" s="79" t="s">
        <v>121</v>
      </c>
      <c r="V9" s="72">
        <v>30</v>
      </c>
      <c r="W9" s="178">
        <f t="shared" si="6"/>
        <v>12.3</v>
      </c>
      <c r="X9" s="110" t="s">
        <v>196</v>
      </c>
      <c r="Y9" s="158"/>
      <c r="Z9" s="227"/>
      <c r="AA9" s="142"/>
      <c r="AB9" s="147"/>
      <c r="AC9" s="147"/>
      <c r="AD9" s="147"/>
      <c r="AE9" s="148"/>
      <c r="AF9" s="27"/>
    </row>
    <row r="10" spans="1:32" s="28" customFormat="1" ht="16.5">
      <c r="A10" s="190"/>
      <c r="B10" s="224"/>
      <c r="C10" s="79"/>
      <c r="D10" s="121"/>
      <c r="E10" s="124"/>
      <c r="F10" s="110"/>
      <c r="G10" s="95"/>
      <c r="H10" s="215"/>
      <c r="I10" s="79"/>
      <c r="J10" s="72"/>
      <c r="K10" s="72"/>
      <c r="L10" s="72"/>
      <c r="M10" s="158"/>
      <c r="N10" s="215"/>
      <c r="O10" s="79" t="s">
        <v>123</v>
      </c>
      <c r="P10" s="72">
        <v>15</v>
      </c>
      <c r="Q10" s="178">
        <f t="shared" si="5"/>
        <v>6.15</v>
      </c>
      <c r="R10" s="110" t="s">
        <v>197</v>
      </c>
      <c r="S10" s="158"/>
      <c r="T10" s="215"/>
      <c r="U10" s="79"/>
      <c r="V10" s="72"/>
      <c r="W10" s="72"/>
      <c r="X10" s="72"/>
      <c r="Y10" s="158"/>
      <c r="Z10" s="227"/>
      <c r="AA10" s="142"/>
      <c r="AB10" s="147"/>
      <c r="AC10" s="147"/>
      <c r="AD10" s="147"/>
      <c r="AE10" s="148"/>
      <c r="AF10" s="27"/>
    </row>
    <row r="11" spans="1:32" s="28" customFormat="1" ht="16.5">
      <c r="A11" s="190"/>
      <c r="B11" s="224"/>
      <c r="C11" s="79"/>
      <c r="D11" s="20"/>
      <c r="E11" s="21"/>
      <c r="F11" s="21"/>
      <c r="G11" s="95"/>
      <c r="H11" s="215"/>
      <c r="I11" s="79"/>
      <c r="J11" s="79"/>
      <c r="K11" s="72"/>
      <c r="L11" s="72"/>
      <c r="M11" s="158"/>
      <c r="N11" s="215"/>
      <c r="O11" s="79" t="s">
        <v>121</v>
      </c>
      <c r="P11" s="79">
        <v>38</v>
      </c>
      <c r="Q11" s="178">
        <f t="shared" si="5"/>
        <v>15.58</v>
      </c>
      <c r="R11" s="110" t="s">
        <v>196</v>
      </c>
      <c r="S11" s="158"/>
      <c r="T11" s="215"/>
      <c r="U11" s="79"/>
      <c r="V11" s="79"/>
      <c r="W11" s="72"/>
      <c r="X11" s="72"/>
      <c r="Y11" s="158"/>
      <c r="Z11" s="227"/>
      <c r="AA11" s="142"/>
      <c r="AB11" s="147"/>
      <c r="AC11" s="147"/>
      <c r="AD11" s="147"/>
      <c r="AE11" s="148"/>
      <c r="AF11" s="30"/>
    </row>
    <row r="12" spans="1:32" s="28" customFormat="1" ht="16.5">
      <c r="A12" s="190"/>
      <c r="B12" s="224"/>
      <c r="C12" s="79"/>
      <c r="D12" s="20"/>
      <c r="E12" s="20"/>
      <c r="F12" s="20"/>
      <c r="G12" s="96"/>
      <c r="H12" s="215"/>
      <c r="I12" s="79"/>
      <c r="J12" s="79"/>
      <c r="K12" s="72"/>
      <c r="L12" s="72"/>
      <c r="M12" s="158"/>
      <c r="N12" s="215"/>
      <c r="O12" s="79" t="s">
        <v>110</v>
      </c>
      <c r="P12" s="79">
        <v>12</v>
      </c>
      <c r="Q12" s="178">
        <f t="shared" si="5"/>
        <v>4.92</v>
      </c>
      <c r="R12" s="110" t="s">
        <v>199</v>
      </c>
      <c r="S12" s="158"/>
      <c r="T12" s="215"/>
      <c r="U12" s="79"/>
      <c r="V12" s="79"/>
      <c r="W12" s="72"/>
      <c r="X12" s="72"/>
      <c r="Y12" s="158"/>
      <c r="Z12" s="227"/>
      <c r="AA12" s="142"/>
      <c r="AB12" s="147"/>
      <c r="AC12" s="147"/>
      <c r="AD12" s="147"/>
      <c r="AE12" s="148"/>
      <c r="AF12" s="27"/>
    </row>
    <row r="13" spans="1:32" s="28" customFormat="1" ht="15.75" customHeight="1">
      <c r="A13" s="190"/>
      <c r="B13" s="224"/>
      <c r="C13" s="79"/>
      <c r="D13" s="20"/>
      <c r="E13" s="20"/>
      <c r="F13" s="20"/>
      <c r="G13" s="96"/>
      <c r="H13" s="215"/>
      <c r="I13" s="79"/>
      <c r="J13" s="79"/>
      <c r="K13" s="72"/>
      <c r="L13" s="72"/>
      <c r="M13" s="158"/>
      <c r="N13" s="215"/>
      <c r="O13" s="79"/>
      <c r="P13" s="79"/>
      <c r="Q13" s="72"/>
      <c r="R13" s="72"/>
      <c r="S13" s="158"/>
      <c r="T13" s="215"/>
      <c r="U13" s="79"/>
      <c r="V13" s="79"/>
      <c r="W13" s="72"/>
      <c r="X13" s="72"/>
      <c r="Y13" s="158"/>
      <c r="Z13" s="227"/>
      <c r="AA13" s="142"/>
      <c r="AB13" s="147"/>
      <c r="AC13" s="147"/>
      <c r="AD13" s="147"/>
      <c r="AE13" s="148"/>
      <c r="AF13" s="27"/>
    </row>
    <row r="14" spans="1:32" s="28" customFormat="1" ht="16.5">
      <c r="A14" s="191"/>
      <c r="B14" s="225"/>
      <c r="C14" s="79"/>
      <c r="D14" s="20"/>
      <c r="E14" s="20"/>
      <c r="F14" s="20"/>
      <c r="G14" s="96"/>
      <c r="H14" s="216"/>
      <c r="I14" s="79"/>
      <c r="J14" s="79"/>
      <c r="K14" s="72"/>
      <c r="L14" s="72"/>
      <c r="M14" s="158"/>
      <c r="N14" s="216"/>
      <c r="O14" s="79"/>
      <c r="P14" s="79"/>
      <c r="Q14" s="72"/>
      <c r="R14" s="72"/>
      <c r="S14" s="158"/>
      <c r="T14" s="216"/>
      <c r="U14" s="79"/>
      <c r="V14" s="79"/>
      <c r="W14" s="72"/>
      <c r="X14" s="72"/>
      <c r="Y14" s="158"/>
      <c r="Z14" s="227"/>
      <c r="AA14" s="142"/>
      <c r="AB14" s="147"/>
      <c r="AC14" s="147"/>
      <c r="AD14" s="147"/>
      <c r="AE14" s="148"/>
      <c r="AF14" s="27"/>
    </row>
    <row r="15" spans="1:32" s="28" customFormat="1" ht="15.75" customHeight="1">
      <c r="A15" s="200" t="s">
        <v>35</v>
      </c>
      <c r="B15" s="223" t="str">
        <f>萬新葷菜單!E22</f>
        <v>日式壽喜燒</v>
      </c>
      <c r="C15" s="79" t="s">
        <v>120</v>
      </c>
      <c r="D15" s="121">
        <v>22</v>
      </c>
      <c r="E15" s="178">
        <f t="shared" ref="E15:E19" si="7">D15*410/1000</f>
        <v>9.02</v>
      </c>
      <c r="F15" s="110" t="s">
        <v>197</v>
      </c>
      <c r="G15" s="96"/>
      <c r="H15" s="214" t="str">
        <f>萬新葷菜單!E23</f>
        <v>紅蘿蔔炒蛋</v>
      </c>
      <c r="I15" s="79" t="s">
        <v>110</v>
      </c>
      <c r="J15" s="121">
        <v>37</v>
      </c>
      <c r="K15" s="178">
        <f t="shared" ref="K15:K16" si="8">J15*410/1000</f>
        <v>15.17</v>
      </c>
      <c r="L15" s="110" t="s">
        <v>199</v>
      </c>
      <c r="M15" s="158"/>
      <c r="N15" s="214" t="str">
        <f>萬新葷菜單!E24</f>
        <v>鹽 酥 雞</v>
      </c>
      <c r="O15" s="79" t="s">
        <v>142</v>
      </c>
      <c r="P15" s="121">
        <v>65</v>
      </c>
      <c r="Q15" s="178">
        <f t="shared" ref="Q15:Q16" si="9">P15*410/1000</f>
        <v>26.65</v>
      </c>
      <c r="R15" s="110" t="s">
        <v>197</v>
      </c>
      <c r="S15" s="158"/>
      <c r="T15" s="214" t="str">
        <f>萬新葷菜單!E25</f>
        <v>白 菜 滷</v>
      </c>
      <c r="U15" s="79" t="s">
        <v>135</v>
      </c>
      <c r="V15" s="121">
        <v>60</v>
      </c>
      <c r="W15" s="178">
        <f t="shared" ref="W15:W16" si="10">V15*410/1000</f>
        <v>24.6</v>
      </c>
      <c r="X15" s="110" t="s">
        <v>199</v>
      </c>
      <c r="Y15" s="158"/>
      <c r="Z15" s="227"/>
      <c r="AA15" s="142"/>
      <c r="AB15" s="143"/>
      <c r="AC15" s="147"/>
      <c r="AD15" s="147"/>
      <c r="AE15" s="148"/>
      <c r="AF15" s="27"/>
    </row>
    <row r="16" spans="1:32" s="28" customFormat="1" ht="16.5" customHeight="1">
      <c r="A16" s="190"/>
      <c r="B16" s="224"/>
      <c r="C16" s="79" t="s">
        <v>184</v>
      </c>
      <c r="D16" s="121">
        <v>15</v>
      </c>
      <c r="E16" s="178">
        <f t="shared" si="7"/>
        <v>6.15</v>
      </c>
      <c r="F16" s="110" t="s">
        <v>196</v>
      </c>
      <c r="G16" s="97"/>
      <c r="H16" s="215"/>
      <c r="I16" s="79" t="s">
        <v>122</v>
      </c>
      <c r="J16" s="121">
        <v>50</v>
      </c>
      <c r="K16" s="178">
        <f t="shared" si="8"/>
        <v>20.5</v>
      </c>
      <c r="L16" s="110" t="s">
        <v>199</v>
      </c>
      <c r="M16" s="158"/>
      <c r="N16" s="215"/>
      <c r="O16" s="79" t="s">
        <v>145</v>
      </c>
      <c r="P16" s="121">
        <v>28</v>
      </c>
      <c r="Q16" s="178">
        <f t="shared" si="9"/>
        <v>11.48</v>
      </c>
      <c r="R16" s="110" t="s">
        <v>196</v>
      </c>
      <c r="S16" s="158"/>
      <c r="T16" s="215"/>
      <c r="U16" s="79" t="s">
        <v>188</v>
      </c>
      <c r="V16" s="121">
        <v>18</v>
      </c>
      <c r="W16" s="178">
        <f t="shared" si="10"/>
        <v>7.38</v>
      </c>
      <c r="X16" s="110" t="s">
        <v>196</v>
      </c>
      <c r="Y16" s="158"/>
      <c r="Z16" s="227"/>
      <c r="AA16" s="142"/>
      <c r="AB16" s="143"/>
      <c r="AC16" s="142"/>
      <c r="AD16" s="142"/>
      <c r="AE16" s="140"/>
      <c r="AF16" s="27"/>
    </row>
    <row r="17" spans="1:32" s="28" customFormat="1" ht="16.5">
      <c r="A17" s="190"/>
      <c r="B17" s="224"/>
      <c r="C17" s="79" t="s">
        <v>181</v>
      </c>
      <c r="D17" s="26">
        <v>14</v>
      </c>
      <c r="E17" s="178">
        <f t="shared" si="7"/>
        <v>5.74</v>
      </c>
      <c r="F17" s="110" t="s">
        <v>199</v>
      </c>
      <c r="G17" s="98"/>
      <c r="H17" s="215"/>
      <c r="I17" s="79"/>
      <c r="J17" s="79"/>
      <c r="K17" s="72"/>
      <c r="L17" s="72"/>
      <c r="M17" s="158"/>
      <c r="N17" s="215"/>
      <c r="O17" s="79"/>
      <c r="P17" s="79"/>
      <c r="Q17" s="72"/>
      <c r="R17" s="72"/>
      <c r="S17" s="158"/>
      <c r="T17" s="215"/>
      <c r="U17" s="79" t="s">
        <v>107</v>
      </c>
      <c r="V17" s="79" t="s">
        <v>189</v>
      </c>
      <c r="W17" s="79" t="s">
        <v>189</v>
      </c>
      <c r="X17" s="110" t="s">
        <v>196</v>
      </c>
      <c r="Y17" s="158"/>
      <c r="Z17" s="227"/>
      <c r="AA17" s="142"/>
      <c r="AB17" s="142"/>
      <c r="AC17" s="142"/>
      <c r="AD17" s="142"/>
      <c r="AE17" s="140"/>
      <c r="AF17" s="27"/>
    </row>
    <row r="18" spans="1:32" s="28" customFormat="1" ht="16.5">
      <c r="A18" s="190"/>
      <c r="B18" s="224"/>
      <c r="C18" s="79" t="s">
        <v>140</v>
      </c>
      <c r="D18" s="20">
        <v>7</v>
      </c>
      <c r="E18" s="178">
        <f t="shared" si="7"/>
        <v>2.87</v>
      </c>
      <c r="F18" s="110" t="s">
        <v>199</v>
      </c>
      <c r="G18" s="96"/>
      <c r="H18" s="215"/>
      <c r="I18" s="79"/>
      <c r="J18" s="79"/>
      <c r="K18" s="72"/>
      <c r="L18" s="72"/>
      <c r="M18" s="158"/>
      <c r="N18" s="215"/>
      <c r="O18" s="79"/>
      <c r="P18" s="79"/>
      <c r="Q18" s="72"/>
      <c r="R18" s="72"/>
      <c r="S18" s="158"/>
      <c r="T18" s="215"/>
      <c r="U18" s="79" t="s">
        <v>110</v>
      </c>
      <c r="V18" s="79">
        <v>4</v>
      </c>
      <c r="W18" s="178">
        <f t="shared" ref="W18" si="11">V18*410/1000</f>
        <v>1.64</v>
      </c>
      <c r="X18" s="110" t="s">
        <v>199</v>
      </c>
      <c r="Y18" s="158"/>
      <c r="Z18" s="227"/>
      <c r="AA18" s="142"/>
      <c r="AB18" s="142"/>
      <c r="AC18" s="142"/>
      <c r="AD18" s="142"/>
      <c r="AE18" s="140"/>
      <c r="AF18" s="27"/>
    </row>
    <row r="19" spans="1:32" s="28" customFormat="1" ht="16.5">
      <c r="A19" s="190"/>
      <c r="B19" s="224"/>
      <c r="C19" s="79" t="s">
        <v>121</v>
      </c>
      <c r="D19" s="20">
        <v>25</v>
      </c>
      <c r="E19" s="178">
        <f t="shared" si="7"/>
        <v>10.25</v>
      </c>
      <c r="F19" s="110" t="s">
        <v>196</v>
      </c>
      <c r="G19" s="96"/>
      <c r="H19" s="215"/>
      <c r="I19" s="79"/>
      <c r="J19" s="79"/>
      <c r="K19" s="72"/>
      <c r="L19" s="72"/>
      <c r="M19" s="158"/>
      <c r="N19" s="215"/>
      <c r="O19" s="79"/>
      <c r="P19" s="79"/>
      <c r="Q19" s="72"/>
      <c r="R19" s="72"/>
      <c r="S19" s="158"/>
      <c r="T19" s="215"/>
      <c r="U19" s="79"/>
      <c r="V19" s="79"/>
      <c r="W19" s="72"/>
      <c r="X19" s="72"/>
      <c r="Y19" s="158"/>
      <c r="Z19" s="227"/>
      <c r="AA19" s="142"/>
      <c r="AB19" s="142"/>
      <c r="AC19" s="142"/>
      <c r="AD19" s="142"/>
      <c r="AE19" s="140"/>
      <c r="AF19" s="27"/>
    </row>
    <row r="20" spans="1:32" s="28" customFormat="1" ht="16.5">
      <c r="A20" s="191"/>
      <c r="B20" s="225"/>
      <c r="C20" s="79"/>
      <c r="D20" s="20"/>
      <c r="E20" s="20"/>
      <c r="F20" s="20"/>
      <c r="G20" s="96"/>
      <c r="H20" s="216"/>
      <c r="I20" s="79"/>
      <c r="J20" s="79"/>
      <c r="K20" s="72"/>
      <c r="L20" s="72"/>
      <c r="M20" s="158"/>
      <c r="N20" s="216"/>
      <c r="O20" s="79"/>
      <c r="P20" s="79"/>
      <c r="Q20" s="72"/>
      <c r="R20" s="72"/>
      <c r="S20" s="158"/>
      <c r="T20" s="216"/>
      <c r="U20" s="79"/>
      <c r="V20" s="79"/>
      <c r="W20" s="72"/>
      <c r="X20" s="72"/>
      <c r="Y20" s="158"/>
      <c r="Z20" s="227"/>
      <c r="AA20" s="142"/>
      <c r="AB20" s="142"/>
      <c r="AC20" s="142"/>
      <c r="AD20" s="142"/>
      <c r="AE20" s="140"/>
    </row>
    <row r="21" spans="1:32" s="28" customFormat="1" ht="16.5" customHeight="1">
      <c r="A21" s="200" t="s">
        <v>36</v>
      </c>
      <c r="B21" s="223" t="str">
        <f>萬新葷菜單!F22</f>
        <v>炒 莧 菜</v>
      </c>
      <c r="C21" s="79" t="s">
        <v>161</v>
      </c>
      <c r="D21" s="121">
        <v>100</v>
      </c>
      <c r="E21" s="178">
        <f t="shared" ref="E21" si="12">D21*410/1000</f>
        <v>41</v>
      </c>
      <c r="F21" s="110" t="s">
        <v>199</v>
      </c>
      <c r="G21" s="96"/>
      <c r="H21" s="214" t="str">
        <f>萬新葷菜單!F23</f>
        <v>炒青江菜</v>
      </c>
      <c r="I21" s="79" t="s">
        <v>135</v>
      </c>
      <c r="J21" s="121">
        <v>100</v>
      </c>
      <c r="K21" s="178">
        <f t="shared" ref="K21" si="13">J21*410/1000</f>
        <v>41</v>
      </c>
      <c r="L21" s="110" t="s">
        <v>199</v>
      </c>
      <c r="M21" s="158"/>
      <c r="N21" s="214" t="str">
        <f>萬新葷菜單!F24</f>
        <v>咖哩花菜</v>
      </c>
      <c r="O21" s="79" t="s">
        <v>147</v>
      </c>
      <c r="P21" s="121">
        <v>60</v>
      </c>
      <c r="Q21" s="178">
        <f t="shared" ref="Q21:Q22" si="14">P21*410/1000</f>
        <v>24.6</v>
      </c>
      <c r="R21" s="110" t="s">
        <v>197</v>
      </c>
      <c r="S21" s="158"/>
      <c r="T21" s="214" t="str">
        <f>萬新葷菜單!F25</f>
        <v>有機蔬菜</v>
      </c>
      <c r="U21" s="79" t="s">
        <v>125</v>
      </c>
      <c r="V21" s="121">
        <v>100</v>
      </c>
      <c r="W21" s="178">
        <f t="shared" ref="W21" si="15">V21*410/1000</f>
        <v>41</v>
      </c>
      <c r="X21" s="79" t="s">
        <v>125</v>
      </c>
      <c r="Y21" s="158"/>
      <c r="Z21" s="227"/>
      <c r="AA21" s="142"/>
      <c r="AB21" s="143"/>
      <c r="AC21" s="149"/>
      <c r="AD21" s="142"/>
      <c r="AE21" s="140"/>
    </row>
    <row r="22" spans="1:32" s="28" customFormat="1" ht="16.5" customHeight="1">
      <c r="A22" s="190"/>
      <c r="B22" s="224"/>
      <c r="C22" s="79"/>
      <c r="D22" s="20"/>
      <c r="E22" s="21"/>
      <c r="F22" s="21"/>
      <c r="G22" s="95"/>
      <c r="H22" s="215"/>
      <c r="I22" s="79" t="s">
        <v>186</v>
      </c>
      <c r="J22" s="79" t="s">
        <v>189</v>
      </c>
      <c r="K22" s="79" t="s">
        <v>189</v>
      </c>
      <c r="L22" s="110" t="s">
        <v>196</v>
      </c>
      <c r="M22" s="158"/>
      <c r="N22" s="215"/>
      <c r="O22" s="79" t="s">
        <v>146</v>
      </c>
      <c r="P22" s="79">
        <v>60</v>
      </c>
      <c r="Q22" s="178">
        <f t="shared" si="14"/>
        <v>24.6</v>
      </c>
      <c r="R22" s="110" t="s">
        <v>197</v>
      </c>
      <c r="S22" s="158"/>
      <c r="T22" s="215"/>
      <c r="U22" s="79"/>
      <c r="V22" s="79"/>
      <c r="W22" s="72"/>
      <c r="X22" s="72"/>
      <c r="Y22" s="158"/>
      <c r="Z22" s="227"/>
      <c r="AA22" s="142"/>
      <c r="AB22" s="142"/>
      <c r="AC22" s="142"/>
      <c r="AD22" s="142"/>
      <c r="AE22" s="140"/>
    </row>
    <row r="23" spans="1:32" s="28" customFormat="1" ht="16.5" customHeight="1">
      <c r="A23" s="190"/>
      <c r="B23" s="224"/>
      <c r="C23" s="79"/>
      <c r="D23" s="20"/>
      <c r="E23" s="21"/>
      <c r="F23" s="21"/>
      <c r="G23" s="95"/>
      <c r="H23" s="215"/>
      <c r="I23" s="79"/>
      <c r="J23" s="79"/>
      <c r="K23" s="72"/>
      <c r="L23" s="72"/>
      <c r="M23" s="158"/>
      <c r="N23" s="215"/>
      <c r="O23" s="79"/>
      <c r="P23" s="79"/>
      <c r="Q23" s="72"/>
      <c r="R23" s="72"/>
      <c r="S23" s="158"/>
      <c r="T23" s="215"/>
      <c r="U23" s="79"/>
      <c r="V23" s="79"/>
      <c r="W23" s="72"/>
      <c r="X23" s="72"/>
      <c r="Y23" s="158"/>
      <c r="Z23" s="227"/>
      <c r="AA23" s="142"/>
      <c r="AB23" s="142"/>
      <c r="AC23" s="142"/>
      <c r="AD23" s="142"/>
      <c r="AE23" s="140"/>
    </row>
    <row r="24" spans="1:32" s="28" customFormat="1" ht="16.5">
      <c r="A24" s="191"/>
      <c r="B24" s="225"/>
      <c r="C24" s="79"/>
      <c r="D24" s="20"/>
      <c r="E24" s="21"/>
      <c r="F24" s="21"/>
      <c r="G24" s="95"/>
      <c r="H24" s="216"/>
      <c r="I24" s="79"/>
      <c r="J24" s="79"/>
      <c r="K24" s="72"/>
      <c r="L24" s="72"/>
      <c r="M24" s="158"/>
      <c r="N24" s="216"/>
      <c r="O24" s="79"/>
      <c r="P24" s="79"/>
      <c r="Q24" s="72"/>
      <c r="R24" s="72"/>
      <c r="S24" s="158"/>
      <c r="T24" s="216"/>
      <c r="U24" s="79"/>
      <c r="V24" s="79"/>
      <c r="W24" s="72"/>
      <c r="X24" s="72"/>
      <c r="Y24" s="158"/>
      <c r="Z24" s="227"/>
      <c r="AA24" s="142"/>
      <c r="AB24" s="142"/>
      <c r="AC24" s="142"/>
      <c r="AD24" s="142"/>
      <c r="AE24" s="140"/>
    </row>
    <row r="25" spans="1:32" s="28" customFormat="1" ht="15.75" customHeight="1">
      <c r="A25" s="200" t="s">
        <v>37</v>
      </c>
      <c r="B25" s="223" t="str">
        <f>萬新葷菜單!G22</f>
        <v>黃瓜雞湯</v>
      </c>
      <c r="C25" s="79" t="s">
        <v>150</v>
      </c>
      <c r="D25" s="121">
        <v>35</v>
      </c>
      <c r="E25" s="178">
        <f t="shared" ref="E25:E26" si="16">D25*410/1000</f>
        <v>14.35</v>
      </c>
      <c r="F25" s="110" t="s">
        <v>199</v>
      </c>
      <c r="G25" s="95"/>
      <c r="H25" s="214" t="str">
        <f>萬新葷菜單!G23</f>
        <v>榨菜肉絲</v>
      </c>
      <c r="I25" s="79" t="s">
        <v>106</v>
      </c>
      <c r="J25" s="72">
        <v>12</v>
      </c>
      <c r="K25" s="178">
        <f t="shared" ref="K25:K26" si="17">J25*410/1000</f>
        <v>4.92</v>
      </c>
      <c r="L25" s="110" t="s">
        <v>197</v>
      </c>
      <c r="M25" s="158"/>
      <c r="N25" s="214" t="str">
        <f>萬新葷菜單!G24</f>
        <v>味噌蘿蔔</v>
      </c>
      <c r="O25" s="79" t="s">
        <v>114</v>
      </c>
      <c r="P25" s="72">
        <v>35</v>
      </c>
      <c r="Q25" s="178">
        <f t="shared" ref="Q25" si="18">P25*410/1000</f>
        <v>14.35</v>
      </c>
      <c r="R25" s="110" t="s">
        <v>199</v>
      </c>
      <c r="S25" s="158"/>
      <c r="T25" s="214" t="str">
        <f>萬新葷菜單!G25</f>
        <v>玉 米 湯</v>
      </c>
      <c r="U25" s="79" t="s">
        <v>181</v>
      </c>
      <c r="V25" s="72">
        <v>30</v>
      </c>
      <c r="W25" s="178">
        <f t="shared" ref="W25" si="19">V25*410/1000</f>
        <v>12.3</v>
      </c>
      <c r="X25" s="110" t="s">
        <v>199</v>
      </c>
      <c r="Y25" s="158"/>
      <c r="Z25" s="227"/>
      <c r="AA25" s="142"/>
      <c r="AB25" s="143"/>
      <c r="AC25" s="142"/>
      <c r="AD25" s="142"/>
      <c r="AE25" s="140"/>
    </row>
    <row r="26" spans="1:32" s="28" customFormat="1" ht="16.5">
      <c r="A26" s="190"/>
      <c r="B26" s="224"/>
      <c r="C26" s="79" t="s">
        <v>116</v>
      </c>
      <c r="D26" s="121">
        <v>15</v>
      </c>
      <c r="E26" s="178">
        <f t="shared" si="16"/>
        <v>6.15</v>
      </c>
      <c r="F26" s="110" t="s">
        <v>197</v>
      </c>
      <c r="G26" s="96"/>
      <c r="H26" s="215"/>
      <c r="I26" s="79" t="s">
        <v>187</v>
      </c>
      <c r="J26" s="79">
        <v>28</v>
      </c>
      <c r="K26" s="178">
        <f t="shared" si="17"/>
        <v>11.48</v>
      </c>
      <c r="L26" s="110" t="s">
        <v>196</v>
      </c>
      <c r="M26" s="158"/>
      <c r="N26" s="215"/>
      <c r="O26" s="79"/>
      <c r="P26" s="79"/>
      <c r="Q26" s="178"/>
      <c r="R26" s="110"/>
      <c r="S26" s="158"/>
      <c r="T26" s="215"/>
      <c r="U26" s="79"/>
      <c r="V26" s="79"/>
      <c r="W26" s="178"/>
      <c r="X26" s="110"/>
      <c r="Y26" s="158"/>
      <c r="Z26" s="227"/>
      <c r="AA26" s="142"/>
      <c r="AB26" s="143"/>
      <c r="AC26" s="142"/>
      <c r="AD26" s="142"/>
      <c r="AE26" s="140"/>
    </row>
    <row r="27" spans="1:32" s="28" customFormat="1" ht="16.5">
      <c r="A27" s="191"/>
      <c r="B27" s="230"/>
      <c r="C27" s="79"/>
      <c r="D27" s="20"/>
      <c r="E27" s="21"/>
      <c r="F27" s="21"/>
      <c r="G27" s="95"/>
      <c r="H27" s="231"/>
      <c r="I27" s="79"/>
      <c r="J27" s="79"/>
      <c r="K27" s="123"/>
      <c r="L27" s="72"/>
      <c r="M27" s="158"/>
      <c r="N27" s="231"/>
      <c r="O27" s="79"/>
      <c r="P27" s="79"/>
      <c r="Q27" s="123"/>
      <c r="R27" s="72"/>
      <c r="S27" s="158"/>
      <c r="T27" s="231"/>
      <c r="U27" s="79"/>
      <c r="V27" s="79"/>
      <c r="W27" s="123"/>
      <c r="X27" s="72"/>
      <c r="Y27" s="158"/>
      <c r="Z27" s="227"/>
      <c r="AA27" s="142"/>
      <c r="AB27" s="143"/>
      <c r="AC27" s="142"/>
      <c r="AD27" s="142"/>
      <c r="AE27" s="140"/>
    </row>
    <row r="28" spans="1:32" s="35" customFormat="1" ht="18" customHeight="1">
      <c r="A28" s="49" t="s">
        <v>23</v>
      </c>
      <c r="B28" s="31"/>
      <c r="C28" s="31"/>
      <c r="D28" s="31"/>
      <c r="E28" s="32"/>
      <c r="F28" s="33"/>
      <c r="G28" s="99"/>
      <c r="H28" s="113" t="s">
        <v>23</v>
      </c>
      <c r="I28" s="114" t="s">
        <v>23</v>
      </c>
      <c r="J28" s="114"/>
      <c r="K28" s="115"/>
      <c r="L28" s="116"/>
      <c r="M28" s="116"/>
      <c r="N28" s="113"/>
      <c r="O28" s="114"/>
      <c r="P28" s="114"/>
      <c r="Q28" s="115"/>
      <c r="R28" s="116"/>
      <c r="S28" s="116"/>
      <c r="T28" s="113"/>
      <c r="U28" s="114"/>
      <c r="V28" s="114"/>
      <c r="W28" s="115"/>
      <c r="X28" s="116"/>
      <c r="Y28" s="116"/>
      <c r="Z28" s="150"/>
      <c r="AA28" s="151"/>
      <c r="AB28" s="150"/>
      <c r="AC28" s="152"/>
      <c r="AD28" s="151"/>
      <c r="AE28" s="47"/>
    </row>
    <row r="29" spans="1:32" s="35" customFormat="1" ht="18" customHeight="1">
      <c r="A29" s="50" t="s">
        <v>22</v>
      </c>
      <c r="B29" s="31"/>
      <c r="C29" s="31"/>
      <c r="D29" s="31"/>
      <c r="E29" s="32"/>
      <c r="F29" s="33"/>
      <c r="G29" s="99"/>
      <c r="H29" s="113"/>
      <c r="I29" s="116"/>
      <c r="J29" s="114"/>
      <c r="K29" s="115"/>
      <c r="L29" s="116"/>
      <c r="M29" s="116"/>
      <c r="N29" s="113"/>
      <c r="O29" s="116"/>
      <c r="P29" s="114"/>
      <c r="Q29" s="115"/>
      <c r="R29" s="116"/>
      <c r="S29" s="116"/>
      <c r="T29" s="113"/>
      <c r="U29" s="116"/>
      <c r="V29" s="114"/>
      <c r="W29" s="115"/>
      <c r="X29" s="116"/>
      <c r="Y29" s="116"/>
      <c r="Z29" s="150"/>
      <c r="AA29" s="151"/>
      <c r="AB29" s="150"/>
      <c r="AC29" s="152"/>
      <c r="AD29" s="151"/>
      <c r="AE29" s="47"/>
    </row>
    <row r="30" spans="1:32" s="35" customFormat="1" ht="19.899999999999999" customHeight="1">
      <c r="A30" s="207" t="s">
        <v>21</v>
      </c>
      <c r="B30" s="235" t="s">
        <v>20</v>
      </c>
      <c r="C30" s="205"/>
      <c r="D30" s="205"/>
      <c r="E30" s="205"/>
      <c r="F30" s="206"/>
      <c r="G30" s="126">
        <v>5.6</v>
      </c>
      <c r="H30" s="204" t="s">
        <v>20</v>
      </c>
      <c r="I30" s="205"/>
      <c r="J30" s="205"/>
      <c r="K30" s="205"/>
      <c r="L30" s="206"/>
      <c r="M30" s="131">
        <v>5.5</v>
      </c>
      <c r="N30" s="204" t="s">
        <v>20</v>
      </c>
      <c r="O30" s="205"/>
      <c r="P30" s="205"/>
      <c r="Q30" s="205"/>
      <c r="R30" s="206"/>
      <c r="S30" s="131">
        <v>6.3</v>
      </c>
      <c r="T30" s="204" t="s">
        <v>20</v>
      </c>
      <c r="U30" s="205"/>
      <c r="V30" s="205"/>
      <c r="W30" s="205"/>
      <c r="X30" s="206"/>
      <c r="Y30" s="131">
        <v>5.8</v>
      </c>
      <c r="Z30" s="241"/>
      <c r="AA30" s="241"/>
      <c r="AB30" s="241"/>
      <c r="AC30" s="241"/>
      <c r="AD30" s="241"/>
      <c r="AE30" s="153"/>
    </row>
    <row r="31" spans="1:32" s="35" customFormat="1" ht="19.899999999999999" customHeight="1">
      <c r="A31" s="207"/>
      <c r="B31" s="235" t="s">
        <v>19</v>
      </c>
      <c r="C31" s="205"/>
      <c r="D31" s="205"/>
      <c r="E31" s="205"/>
      <c r="F31" s="206"/>
      <c r="G31" s="126">
        <v>3</v>
      </c>
      <c r="H31" s="204" t="s">
        <v>19</v>
      </c>
      <c r="I31" s="205"/>
      <c r="J31" s="205"/>
      <c r="K31" s="205"/>
      <c r="L31" s="206"/>
      <c r="M31" s="131">
        <v>3</v>
      </c>
      <c r="N31" s="204" t="s">
        <v>19</v>
      </c>
      <c r="O31" s="205"/>
      <c r="P31" s="205"/>
      <c r="Q31" s="205"/>
      <c r="R31" s="206"/>
      <c r="S31" s="131">
        <v>3</v>
      </c>
      <c r="T31" s="204" t="s">
        <v>19</v>
      </c>
      <c r="U31" s="205"/>
      <c r="V31" s="205"/>
      <c r="W31" s="205"/>
      <c r="X31" s="206"/>
      <c r="Y31" s="131">
        <v>3</v>
      </c>
      <c r="Z31" s="241"/>
      <c r="AA31" s="241"/>
      <c r="AB31" s="241"/>
      <c r="AC31" s="241"/>
      <c r="AD31" s="241"/>
      <c r="AE31" s="153"/>
    </row>
    <row r="32" spans="1:32" s="35" customFormat="1" ht="19.899999999999999" customHeight="1">
      <c r="A32" s="207"/>
      <c r="B32" s="235" t="s">
        <v>18</v>
      </c>
      <c r="C32" s="205"/>
      <c r="D32" s="205"/>
      <c r="E32" s="205"/>
      <c r="F32" s="206"/>
      <c r="G32" s="126">
        <v>1.7</v>
      </c>
      <c r="H32" s="204" t="s">
        <v>18</v>
      </c>
      <c r="I32" s="205"/>
      <c r="J32" s="205"/>
      <c r="K32" s="205"/>
      <c r="L32" s="206"/>
      <c r="M32" s="131">
        <v>1.7</v>
      </c>
      <c r="N32" s="204" t="s">
        <v>18</v>
      </c>
      <c r="O32" s="205"/>
      <c r="P32" s="205"/>
      <c r="Q32" s="205"/>
      <c r="R32" s="206"/>
      <c r="S32" s="131">
        <v>2.1</v>
      </c>
      <c r="T32" s="204" t="s">
        <v>18</v>
      </c>
      <c r="U32" s="205"/>
      <c r="V32" s="205"/>
      <c r="W32" s="205"/>
      <c r="X32" s="206"/>
      <c r="Y32" s="131">
        <v>1.9</v>
      </c>
      <c r="Z32" s="241"/>
      <c r="AA32" s="241"/>
      <c r="AB32" s="241"/>
      <c r="AC32" s="241"/>
      <c r="AD32" s="241"/>
      <c r="AE32" s="153"/>
    </row>
    <row r="33" spans="1:41" s="35" customFormat="1" ht="19.899999999999999" customHeight="1">
      <c r="A33" s="207"/>
      <c r="B33" s="235" t="s">
        <v>17</v>
      </c>
      <c r="C33" s="205"/>
      <c r="D33" s="205"/>
      <c r="E33" s="205"/>
      <c r="F33" s="206"/>
      <c r="G33" s="126">
        <v>0</v>
      </c>
      <c r="H33" s="204" t="s">
        <v>17</v>
      </c>
      <c r="I33" s="205"/>
      <c r="J33" s="205"/>
      <c r="K33" s="205"/>
      <c r="L33" s="206"/>
      <c r="M33" s="131">
        <v>0</v>
      </c>
      <c r="N33" s="204" t="s">
        <v>17</v>
      </c>
      <c r="O33" s="205"/>
      <c r="P33" s="205"/>
      <c r="Q33" s="205"/>
      <c r="R33" s="206"/>
      <c r="S33" s="131">
        <v>0</v>
      </c>
      <c r="T33" s="204" t="s">
        <v>17</v>
      </c>
      <c r="U33" s="205"/>
      <c r="V33" s="205"/>
      <c r="W33" s="205"/>
      <c r="X33" s="206"/>
      <c r="Y33" s="131">
        <v>0</v>
      </c>
      <c r="Z33" s="241"/>
      <c r="AA33" s="241"/>
      <c r="AB33" s="241"/>
      <c r="AC33" s="241"/>
      <c r="AD33" s="241"/>
      <c r="AE33" s="153"/>
    </row>
    <row r="34" spans="1:41" s="35" customFormat="1" ht="19.899999999999999" customHeight="1">
      <c r="A34" s="207"/>
      <c r="B34" s="235" t="s">
        <v>16</v>
      </c>
      <c r="C34" s="205"/>
      <c r="D34" s="205"/>
      <c r="E34" s="205"/>
      <c r="F34" s="206"/>
      <c r="G34" s="126">
        <v>0</v>
      </c>
      <c r="H34" s="204" t="s">
        <v>16</v>
      </c>
      <c r="I34" s="205"/>
      <c r="J34" s="205"/>
      <c r="K34" s="205"/>
      <c r="L34" s="206"/>
      <c r="M34" s="131">
        <v>1</v>
      </c>
      <c r="N34" s="204" t="s">
        <v>16</v>
      </c>
      <c r="O34" s="205"/>
      <c r="P34" s="205"/>
      <c r="Q34" s="205"/>
      <c r="R34" s="206"/>
      <c r="S34" s="131">
        <v>0</v>
      </c>
      <c r="T34" s="204" t="s">
        <v>16</v>
      </c>
      <c r="U34" s="205"/>
      <c r="V34" s="205"/>
      <c r="W34" s="205"/>
      <c r="X34" s="206"/>
      <c r="Y34" s="131">
        <v>0</v>
      </c>
      <c r="Z34" s="241"/>
      <c r="AA34" s="241"/>
      <c r="AB34" s="241"/>
      <c r="AC34" s="241"/>
      <c r="AD34" s="241"/>
      <c r="AE34" s="153"/>
    </row>
    <row r="35" spans="1:41" s="35" customFormat="1" ht="19.899999999999999" customHeight="1">
      <c r="A35" s="207"/>
      <c r="B35" s="235" t="s">
        <v>15</v>
      </c>
      <c r="C35" s="205"/>
      <c r="D35" s="205"/>
      <c r="E35" s="205"/>
      <c r="F35" s="206"/>
      <c r="G35" s="126">
        <v>3.3</v>
      </c>
      <c r="H35" s="204" t="s">
        <v>15</v>
      </c>
      <c r="I35" s="205"/>
      <c r="J35" s="205"/>
      <c r="K35" s="205"/>
      <c r="L35" s="206"/>
      <c r="M35" s="131">
        <v>2.7</v>
      </c>
      <c r="N35" s="204" t="s">
        <v>15</v>
      </c>
      <c r="O35" s="205"/>
      <c r="P35" s="205"/>
      <c r="Q35" s="205"/>
      <c r="R35" s="206"/>
      <c r="S35" s="131">
        <v>2.7</v>
      </c>
      <c r="T35" s="204" t="s">
        <v>15</v>
      </c>
      <c r="U35" s="205"/>
      <c r="V35" s="205"/>
      <c r="W35" s="205"/>
      <c r="X35" s="206"/>
      <c r="Y35" s="131">
        <v>2.5</v>
      </c>
      <c r="Z35" s="241"/>
      <c r="AA35" s="241"/>
      <c r="AB35" s="241"/>
      <c r="AC35" s="241"/>
      <c r="AD35" s="241"/>
      <c r="AE35" s="153"/>
    </row>
    <row r="36" spans="1:41" s="35" customFormat="1" ht="19.5" customHeight="1">
      <c r="A36" s="207"/>
      <c r="B36" s="235" t="s">
        <v>14</v>
      </c>
      <c r="C36" s="205"/>
      <c r="D36" s="205"/>
      <c r="E36" s="205"/>
      <c r="F36" s="206"/>
      <c r="G36" s="127">
        <f>G30*68+G31*45+G32*25+G34*60+G35*75</f>
        <v>805.8</v>
      </c>
      <c r="H36" s="204" t="s">
        <v>14</v>
      </c>
      <c r="I36" s="205"/>
      <c r="J36" s="205"/>
      <c r="K36" s="205"/>
      <c r="L36" s="206"/>
      <c r="M36" s="132">
        <f>M30*68+M31*45+M32*25+M34*60+M35*75</f>
        <v>814</v>
      </c>
      <c r="N36" s="204" t="s">
        <v>14</v>
      </c>
      <c r="O36" s="205"/>
      <c r="P36" s="205"/>
      <c r="Q36" s="205"/>
      <c r="R36" s="206"/>
      <c r="S36" s="132">
        <f>S30*68+S31*45+S32*25+S34*60+S35*75</f>
        <v>818.4</v>
      </c>
      <c r="T36" s="204" t="s">
        <v>14</v>
      </c>
      <c r="U36" s="205"/>
      <c r="V36" s="205"/>
      <c r="W36" s="205"/>
      <c r="X36" s="206"/>
      <c r="Y36" s="132">
        <f>Y30*68+Y31*45+Y32*25+Y34*60+Y35*75</f>
        <v>764.4</v>
      </c>
      <c r="Z36" s="241"/>
      <c r="AA36" s="241"/>
      <c r="AB36" s="241"/>
      <c r="AC36" s="241"/>
      <c r="AD36" s="241"/>
      <c r="AE36" s="154"/>
    </row>
    <row r="37" spans="1:41" s="35" customFormat="1" ht="26.25" customHeight="1">
      <c r="A37" s="39" t="s">
        <v>13</v>
      </c>
      <c r="B37" s="39"/>
      <c r="C37" s="40"/>
      <c r="D37" s="41"/>
      <c r="E37" s="42"/>
      <c r="F37" s="43"/>
      <c r="G37" s="55"/>
      <c r="H37" s="56" t="s">
        <v>13</v>
      </c>
      <c r="I37" s="39"/>
      <c r="J37" s="40"/>
      <c r="K37" s="41"/>
      <c r="L37" s="42"/>
      <c r="M37" s="38"/>
      <c r="N37" s="56" t="s">
        <v>13</v>
      </c>
      <c r="O37" s="39"/>
      <c r="P37" s="40"/>
      <c r="Q37" s="41"/>
      <c r="R37" s="42"/>
      <c r="S37" s="38"/>
      <c r="T37" s="56" t="s">
        <v>13</v>
      </c>
      <c r="U37" s="39"/>
      <c r="V37" s="40"/>
      <c r="W37" s="41"/>
      <c r="X37" s="42"/>
      <c r="Y37" s="38"/>
      <c r="Z37" s="47"/>
      <c r="AA37" s="47"/>
      <c r="AB37" s="44"/>
      <c r="AC37" s="46"/>
      <c r="AD37" s="155"/>
      <c r="AE37" s="36"/>
      <c r="AN37" s="44"/>
      <c r="AO37" s="37"/>
    </row>
    <row r="38" spans="1:41" s="46" customFormat="1" ht="24.75" customHeight="1">
      <c r="A38" s="125" t="s">
        <v>12</v>
      </c>
      <c r="B38" s="44"/>
      <c r="F38" s="36"/>
      <c r="G38" s="36"/>
      <c r="H38" s="47"/>
      <c r="L38" s="47" t="s">
        <v>11</v>
      </c>
      <c r="M38" s="47"/>
      <c r="N38" s="47"/>
      <c r="R38" s="47"/>
      <c r="S38" s="47"/>
      <c r="T38" s="47" t="s">
        <v>10</v>
      </c>
      <c r="Z38" s="48" t="s">
        <v>9</v>
      </c>
      <c r="AD38" s="47"/>
      <c r="AE38" s="47"/>
    </row>
  </sheetData>
  <mergeCells count="78">
    <mergeCell ref="A1:AC1"/>
    <mergeCell ref="U2:AD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N15:N20"/>
    <mergeCell ref="T15:T20"/>
    <mergeCell ref="Z5:Z7"/>
    <mergeCell ref="A8:A14"/>
    <mergeCell ref="B8:B14"/>
    <mergeCell ref="H8:H14"/>
    <mergeCell ref="T8:T14"/>
    <mergeCell ref="Z8:Z14"/>
    <mergeCell ref="N5:N7"/>
    <mergeCell ref="N8:N14"/>
    <mergeCell ref="A5:A7"/>
    <mergeCell ref="B5:B7"/>
    <mergeCell ref="H5:H7"/>
    <mergeCell ref="T5:T7"/>
    <mergeCell ref="Z15:Z20"/>
    <mergeCell ref="A15:A20"/>
    <mergeCell ref="Z21:Z24"/>
    <mergeCell ref="A25:A27"/>
    <mergeCell ref="B25:B27"/>
    <mergeCell ref="H25:H27"/>
    <mergeCell ref="T25:T27"/>
    <mergeCell ref="A21:A24"/>
    <mergeCell ref="B21:B24"/>
    <mergeCell ref="H21:H24"/>
    <mergeCell ref="T21:T24"/>
    <mergeCell ref="Z25:Z27"/>
    <mergeCell ref="N21:N24"/>
    <mergeCell ref="N25:N27"/>
    <mergeCell ref="B15:B20"/>
    <mergeCell ref="H15:H20"/>
    <mergeCell ref="A30:A36"/>
    <mergeCell ref="B30:F30"/>
    <mergeCell ref="H30:L30"/>
    <mergeCell ref="B36:F36"/>
    <mergeCell ref="H36:L36"/>
    <mergeCell ref="Z32:AD32"/>
    <mergeCell ref="B34:F34"/>
    <mergeCell ref="H34:L34"/>
    <mergeCell ref="N34:R34"/>
    <mergeCell ref="T34:X34"/>
    <mergeCell ref="Z34:AD34"/>
    <mergeCell ref="B33:F33"/>
    <mergeCell ref="H33:L33"/>
    <mergeCell ref="B32:F32"/>
    <mergeCell ref="H32:L32"/>
    <mergeCell ref="N32:R32"/>
    <mergeCell ref="T32:X32"/>
    <mergeCell ref="N33:R33"/>
    <mergeCell ref="T33:X33"/>
    <mergeCell ref="Z33:AD33"/>
    <mergeCell ref="Z30:AD30"/>
    <mergeCell ref="B31:F31"/>
    <mergeCell ref="H31:L31"/>
    <mergeCell ref="N31:R31"/>
    <mergeCell ref="T31:X31"/>
    <mergeCell ref="Z31:AD31"/>
    <mergeCell ref="N30:R30"/>
    <mergeCell ref="T30:X30"/>
    <mergeCell ref="Z36:AD36"/>
    <mergeCell ref="B35:F35"/>
    <mergeCell ref="H35:L35"/>
    <mergeCell ref="N35:R35"/>
    <mergeCell ref="T35:X35"/>
    <mergeCell ref="Z35:AD35"/>
    <mergeCell ref="N36:R36"/>
    <mergeCell ref="T36:X36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萬新葷菜單</vt:lpstr>
      <vt:lpstr>第一週</vt:lpstr>
      <vt:lpstr>第二週</vt:lpstr>
      <vt:lpstr>第三週</vt:lpstr>
      <vt:lpstr>第四週</vt:lpstr>
      <vt:lpstr>第五週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Win7User</dc:creator>
  <cp:lastModifiedBy>username</cp:lastModifiedBy>
  <cp:lastPrinted>2022-06-10T10:23:25Z</cp:lastPrinted>
  <dcterms:created xsi:type="dcterms:W3CDTF">2014-10-23T04:16:33Z</dcterms:created>
  <dcterms:modified xsi:type="dcterms:W3CDTF">2022-06-10T10:24:34Z</dcterms:modified>
</cp:coreProperties>
</file>